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521" windowWidth="11655" windowHeight="7425" tabRatio="784" activeTab="1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r:id="rId9"/>
    <sheet name="Race 10" sheetId="10" r:id="rId10"/>
    <sheet name="Overall" sheetId="11" r:id="rId11"/>
    <sheet name="RULES" sheetId="12" r:id="rId12"/>
  </sheets>
  <definedNames/>
  <calcPr fullCalcOnLoad="1"/>
</workbook>
</file>

<file path=xl/sharedStrings.xml><?xml version="1.0" encoding="utf-8"?>
<sst xmlns="http://schemas.openxmlformats.org/spreadsheetml/2006/main" count="1510" uniqueCount="289">
  <si>
    <t>Time</t>
  </si>
  <si>
    <t>Points</t>
  </si>
  <si>
    <t>RACES</t>
  </si>
  <si>
    <t>POINTS</t>
  </si>
  <si>
    <t>GRAND PRIX Overall Results</t>
  </si>
  <si>
    <t>Pos</t>
  </si>
  <si>
    <t>Race Order</t>
  </si>
  <si>
    <t>Group Order</t>
  </si>
  <si>
    <t>GROUP</t>
  </si>
  <si>
    <t>NAME</t>
  </si>
  <si>
    <t>POS</t>
  </si>
  <si>
    <t>BEST 7 RACES COUNT</t>
  </si>
  <si>
    <t>4miles</t>
  </si>
  <si>
    <t>23rd Jun</t>
  </si>
  <si>
    <t>Best Performance</t>
  </si>
  <si>
    <t>Male</t>
  </si>
  <si>
    <t>Female</t>
  </si>
  <si>
    <t>Best Perf.</t>
  </si>
  <si>
    <t>Min/Mi</t>
  </si>
  <si>
    <t>miles</t>
  </si>
  <si>
    <t>Mark Gosney</t>
  </si>
  <si>
    <t>Ross Poiner</t>
  </si>
  <si>
    <t>Christina Smith</t>
  </si>
  <si>
    <t>Leighton Jones</t>
  </si>
  <si>
    <t>Geoff White</t>
  </si>
  <si>
    <t>Kim Holohan</t>
  </si>
  <si>
    <t>Fay Sharpe</t>
  </si>
  <si>
    <t>GRP</t>
  </si>
  <si>
    <t>Steve Cable</t>
  </si>
  <si>
    <t>Dewi West</t>
  </si>
  <si>
    <t>Ian Bamford</t>
  </si>
  <si>
    <t>Mike Nash</t>
  </si>
  <si>
    <t>Byron Davies</t>
  </si>
  <si>
    <t>Lee Morris</t>
  </si>
  <si>
    <t>Steve McLelland</t>
  </si>
  <si>
    <t>Caroline Sandles</t>
  </si>
  <si>
    <t>Louise Miskell</t>
  </si>
  <si>
    <t>John Sanderson</t>
  </si>
  <si>
    <t>Linda Owens</t>
  </si>
  <si>
    <t>Laura Hall</t>
  </si>
  <si>
    <t>Nina Brocklebank</t>
  </si>
  <si>
    <t>Sharon Trotman</t>
  </si>
  <si>
    <t>Sally Reid</t>
  </si>
  <si>
    <t>Christine Hurdidge</t>
  </si>
  <si>
    <t>Lynn Holmes</t>
  </si>
  <si>
    <t>Julie Davies</t>
  </si>
  <si>
    <t>Mark Bamford</t>
  </si>
  <si>
    <t>Del Eyre</t>
  </si>
  <si>
    <t>Gareth Morgan</t>
  </si>
  <si>
    <t>Rob Sandles</t>
  </si>
  <si>
    <t>Michelle Grey</t>
  </si>
  <si>
    <t>Paul Rees</t>
  </si>
  <si>
    <t>Lisa Williams</t>
  </si>
  <si>
    <t>Andrew Thomas</t>
  </si>
  <si>
    <t>John Holohan</t>
  </si>
  <si>
    <t>Richard Donne</t>
  </si>
  <si>
    <t>Linda Waller</t>
  </si>
  <si>
    <t>Nicola Julian</t>
  </si>
  <si>
    <t>Vicky Holmes</t>
  </si>
  <si>
    <t>Alfryn Easter</t>
  </si>
  <si>
    <t>Ian Anderson</t>
  </si>
  <si>
    <t>guest</t>
  </si>
  <si>
    <t>Carwyn Jenkins</t>
  </si>
  <si>
    <t>Allan Smith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</si>
  <si>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</si>
  <si>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</si>
  <si>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</si>
  <si>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</si>
  <si>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</si>
  <si>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</si>
  <si>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</si>
  <si>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</si>
  <si>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</si>
  <si>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James Davies</t>
  </si>
  <si>
    <t>Cordelia Loughlin</t>
  </si>
  <si>
    <t>Tony Baker</t>
  </si>
  <si>
    <t>Ashley Pascoe</t>
  </si>
  <si>
    <t>Below are race rules regarding the Grand Prix</t>
  </si>
  <si>
    <t>All runners are responsible for checking their own results and informing the author before the next race.</t>
  </si>
  <si>
    <t>In the event of people finishing on equal points at the end of the year, the order will be decided on:</t>
  </si>
  <si>
    <t>*</t>
  </si>
  <si>
    <t>1. Person winning the most head to head races</t>
  </si>
  <si>
    <t>2. If 1. above equal then person finishing higher in Age Grade points.</t>
  </si>
  <si>
    <t>A person can only win best performance once during the season</t>
  </si>
  <si>
    <t>3. If 1. and 2. can't seperate them then it's a fist fight.</t>
  </si>
  <si>
    <t>Runners finishing together, if the timekeepers can't seperate them then the spreadsheet will sort them in first name order.</t>
  </si>
  <si>
    <r>
      <t xml:space="preserve">You have to be a </t>
    </r>
    <r>
      <rPr>
        <b/>
        <u val="single"/>
        <sz val="10"/>
        <rFont val="Arial"/>
        <family val="2"/>
      </rPr>
      <t>paid</t>
    </r>
    <r>
      <rPr>
        <sz val="10"/>
        <rFont val="Arial"/>
        <family val="2"/>
      </rPr>
      <t xml:space="preserve"> up member to score any points.</t>
    </r>
  </si>
  <si>
    <t>Gwen Smith</t>
  </si>
  <si>
    <t>Div</t>
  </si>
  <si>
    <t>Min per Mile</t>
  </si>
  <si>
    <t>Jane Wallace</t>
  </si>
  <si>
    <t>Paul Harris</t>
  </si>
  <si>
    <t>Aron Jones</t>
  </si>
  <si>
    <t>Philip Wallace</t>
  </si>
  <si>
    <t>Sandra Rees</t>
  </si>
  <si>
    <t>Charlie James</t>
  </si>
  <si>
    <t>Ross Gribble</t>
  </si>
  <si>
    <t>Gari John</t>
  </si>
  <si>
    <t>Si Vaughan</t>
  </si>
  <si>
    <t>Mark Eakins</t>
  </si>
  <si>
    <t>Louise Eakins</t>
  </si>
  <si>
    <t>Mike Prasad</t>
  </si>
  <si>
    <t>Alice Sullivan</t>
  </si>
  <si>
    <t>Jo Hughes-Dowdle</t>
  </si>
  <si>
    <t>Emma Maiden Davies</t>
  </si>
  <si>
    <t>Lee Edwards</t>
  </si>
  <si>
    <t>Dai Sullivan</t>
  </si>
  <si>
    <t>Chris Francis</t>
  </si>
  <si>
    <t>Sian Pascoe</t>
  </si>
  <si>
    <t>Elfed Joseph</t>
  </si>
  <si>
    <t>Eiri Evans-Jones</t>
  </si>
  <si>
    <t>Ian Hoskins</t>
  </si>
  <si>
    <t>Steve Mclelland</t>
  </si>
  <si>
    <t>DNF</t>
  </si>
  <si>
    <t>Nathan Flear</t>
  </si>
  <si>
    <t>Ceri Isaac</t>
  </si>
  <si>
    <t>Owen Lewis</t>
  </si>
  <si>
    <t>Rob Coffey</t>
  </si>
  <si>
    <t>Nigel Morse</t>
  </si>
  <si>
    <t>Lauren Piercy</t>
  </si>
  <si>
    <t>Sarah Barham</t>
  </si>
  <si>
    <t>Gina Southam</t>
  </si>
  <si>
    <t>Meinir Jones</t>
  </si>
  <si>
    <t>Cayo Arran</t>
  </si>
  <si>
    <t>Andrew Arran</t>
  </si>
  <si>
    <t>Christopher Jones</t>
  </si>
  <si>
    <t>David Barham</t>
  </si>
  <si>
    <t>Linda Rees</t>
  </si>
  <si>
    <t>Richard Webster</t>
  </si>
  <si>
    <t>James Davies (guest)</t>
  </si>
  <si>
    <t>Dai the Milk</t>
  </si>
  <si>
    <t>Bynea - Machynys Coastal Path - 07 Feb</t>
  </si>
  <si>
    <t>Dean Webster (guest)</t>
  </si>
  <si>
    <t>Mary Davies</t>
  </si>
  <si>
    <t>Eirig Morgan</t>
  </si>
  <si>
    <t>Alana Gabe</t>
  </si>
  <si>
    <t>Ffion Barham</t>
  </si>
  <si>
    <t>Sylvian Clegg</t>
  </si>
  <si>
    <t>Dean Hardie</t>
  </si>
  <si>
    <t>Geraint Williams</t>
  </si>
  <si>
    <t>Gareth Evans</t>
  </si>
  <si>
    <t>Ben Sullivan</t>
  </si>
  <si>
    <t>Vicky Metzler</t>
  </si>
  <si>
    <t>Laura Sharpe</t>
  </si>
  <si>
    <t>Helen Jenkins</t>
  </si>
  <si>
    <t>Sue Davies</t>
  </si>
  <si>
    <t>Swansea Beach - 30-Mar-2016</t>
  </si>
  <si>
    <t>Llanelli LC 27-April</t>
  </si>
  <si>
    <t>Ynystawe 25-May</t>
  </si>
  <si>
    <t>Viv Kavanaugh</t>
  </si>
  <si>
    <t>Rhys Doel</t>
  </si>
  <si>
    <t xml:space="preserve">Christopher Jones </t>
  </si>
  <si>
    <t>Ian Harris</t>
  </si>
  <si>
    <t>Pier2Beer 29-June</t>
  </si>
  <si>
    <t>Craig Tindal</t>
  </si>
  <si>
    <t>James Tindal</t>
  </si>
  <si>
    <t>Dan Gilbert</t>
  </si>
  <si>
    <t>Ed Davies</t>
  </si>
  <si>
    <t>Sarah Davies</t>
  </si>
  <si>
    <t>Viv Kavanagh</t>
  </si>
  <si>
    <t>Gareth Meardon</t>
  </si>
  <si>
    <t>Shereen Lisk</t>
  </si>
  <si>
    <t>Michelle Williams</t>
  </si>
  <si>
    <t>20:38</t>
  </si>
  <si>
    <t>20:55</t>
  </si>
  <si>
    <t>21:18</t>
  </si>
  <si>
    <t>21:32</t>
  </si>
  <si>
    <t>22:34</t>
  </si>
  <si>
    <t>22:37</t>
  </si>
  <si>
    <t>22:41</t>
  </si>
  <si>
    <t>22:57</t>
  </si>
  <si>
    <t>23:28</t>
  </si>
  <si>
    <t>23:30</t>
  </si>
  <si>
    <t>23:33</t>
  </si>
  <si>
    <t>24:18</t>
  </si>
  <si>
    <t>24:28</t>
  </si>
  <si>
    <t>24:55</t>
  </si>
  <si>
    <t>Dean Webster</t>
  </si>
  <si>
    <t>25:00</t>
  </si>
  <si>
    <t>25:12</t>
  </si>
  <si>
    <t>Andrew thomas</t>
  </si>
  <si>
    <t>25:14</t>
  </si>
  <si>
    <t>25:17</t>
  </si>
  <si>
    <t>Chris Simons</t>
  </si>
  <si>
    <t>25:19</t>
  </si>
  <si>
    <t>25:33</t>
  </si>
  <si>
    <t>25:44</t>
  </si>
  <si>
    <t>25:59</t>
  </si>
  <si>
    <t>26:05</t>
  </si>
  <si>
    <t>26:16</t>
  </si>
  <si>
    <t>26:25</t>
  </si>
  <si>
    <t>26:29</t>
  </si>
  <si>
    <t>27:24</t>
  </si>
  <si>
    <t>27:50</t>
  </si>
  <si>
    <t>Julie Archer</t>
  </si>
  <si>
    <t>28:18</t>
  </si>
  <si>
    <t>28:24</t>
  </si>
  <si>
    <t>28:47</t>
  </si>
  <si>
    <t>28:50</t>
  </si>
  <si>
    <t>29:57</t>
  </si>
  <si>
    <t>30:24</t>
  </si>
  <si>
    <t>30:42</t>
  </si>
  <si>
    <t>30:49</t>
  </si>
  <si>
    <t>31:30</t>
  </si>
  <si>
    <t>31:51</t>
  </si>
  <si>
    <t>Caroline Jones</t>
  </si>
  <si>
    <t>32:07</t>
  </si>
  <si>
    <t>32:33</t>
  </si>
  <si>
    <t>32:38</t>
  </si>
  <si>
    <t>32:52</t>
  </si>
  <si>
    <t>32:57</t>
  </si>
  <si>
    <t>32:58</t>
  </si>
  <si>
    <t>33:23</t>
  </si>
  <si>
    <t>33:54</t>
  </si>
  <si>
    <t>34:59</t>
  </si>
  <si>
    <t>35:00</t>
  </si>
  <si>
    <t>36:35</t>
  </si>
  <si>
    <t>38:20</t>
  </si>
  <si>
    <t>38:23</t>
  </si>
  <si>
    <t>Clare Hyndman</t>
  </si>
  <si>
    <t>Race 10</t>
  </si>
  <si>
    <t>David Jones</t>
  </si>
  <si>
    <t>Steve Burton</t>
  </si>
  <si>
    <t>Stephen Lisk</t>
  </si>
  <si>
    <t>Karl Johns</t>
  </si>
  <si>
    <t>Ben Richards</t>
  </si>
  <si>
    <t>Guest</t>
  </si>
  <si>
    <t>David Dockerty</t>
  </si>
  <si>
    <t>Fion George</t>
  </si>
  <si>
    <t>Clare Reynolds</t>
  </si>
  <si>
    <t>Lliw Resevoir 28th Sep</t>
  </si>
  <si>
    <t>Gorseinon Cycle Path Aug31st</t>
  </si>
  <si>
    <t>Dunvant RFC July 27th</t>
  </si>
  <si>
    <t>University Track 26th Oct</t>
  </si>
  <si>
    <t>00:18:18</t>
  </si>
  <si>
    <t>00:18:23</t>
  </si>
  <si>
    <t>00:18:25</t>
  </si>
  <si>
    <t>00:19:45</t>
  </si>
  <si>
    <t>00:20:02</t>
  </si>
  <si>
    <t>00:20:06</t>
  </si>
  <si>
    <t>00:20:28</t>
  </si>
  <si>
    <t>00:20:29</t>
  </si>
  <si>
    <t>00:20:32</t>
  </si>
  <si>
    <t>00:20:39</t>
  </si>
  <si>
    <t>00:20:45</t>
  </si>
  <si>
    <t>00:21:16</t>
  </si>
  <si>
    <t>00:21:17</t>
  </si>
  <si>
    <t>00:22:07</t>
  </si>
  <si>
    <t>00:22:15</t>
  </si>
  <si>
    <t>00:22:23</t>
  </si>
  <si>
    <t>00:22:44</t>
  </si>
  <si>
    <t>00:22:57</t>
  </si>
  <si>
    <t>00:23:34</t>
  </si>
  <si>
    <t>00:23:56</t>
  </si>
  <si>
    <t>00:24:05</t>
  </si>
  <si>
    <t>00:24:15</t>
  </si>
  <si>
    <t>00:24:34</t>
  </si>
  <si>
    <t>00:24:35</t>
  </si>
  <si>
    <t>00:24:52</t>
  </si>
  <si>
    <t>00:25:11</t>
  </si>
  <si>
    <t>00:25:23</t>
  </si>
  <si>
    <t>00:25:25</t>
  </si>
  <si>
    <t>00:25:36</t>
  </si>
  <si>
    <t>00:25:37</t>
  </si>
  <si>
    <t>00:26:13</t>
  </si>
  <si>
    <t>00:26:14</t>
  </si>
  <si>
    <t>00:26:28</t>
  </si>
  <si>
    <t>00:27:24</t>
  </si>
  <si>
    <t>00:27:38</t>
  </si>
  <si>
    <t>00:27:41</t>
  </si>
  <si>
    <t>00:27:49</t>
  </si>
  <si>
    <t>00:28:06</t>
  </si>
  <si>
    <t>00:28:07</t>
  </si>
  <si>
    <t>00:28:13</t>
  </si>
  <si>
    <t>00:28:14</t>
  </si>
  <si>
    <t>00:28:27</t>
  </si>
  <si>
    <t>00:28:28</t>
  </si>
  <si>
    <t>00:29:22</t>
  </si>
  <si>
    <t>00:29:38</t>
  </si>
  <si>
    <t>00:30:48</t>
  </si>
  <si>
    <t>00:30:54</t>
  </si>
  <si>
    <t>00:31:04</t>
  </si>
  <si>
    <t>00:31:35</t>
  </si>
  <si>
    <t>00:31:39</t>
  </si>
  <si>
    <t>Jamie Nobbs</t>
  </si>
  <si>
    <t>Dave Jones</t>
  </si>
  <si>
    <t>Ffion George</t>
  </si>
  <si>
    <t>Delia Pudney</t>
  </si>
  <si>
    <t>Swansea University Track 5k - 2nd Nov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</si>
</sst>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"/>
    <numFmt numFmtId="176" formatCode="00"/>
    <numFmt numFmtId="177" formatCode="0.0"/>
    <numFmt numFmtId="178" formatCode="[$€-2]\ #,##0.00_);[Red]\([$€-2]\ #,##0.00\)"/>
    <numFmt numFmtId="179" formatCode="h:mm:ss;@"/>
    <numFmt numFmtId="180" formatCode="h:mm:ss"/>
    <numFmt numFmtId="181" formatCode="hh:mm:ss;@"/>
    <numFmt numFmtId="182" formatCode="[$-F400]h:mm:ss\ AM/PM"/>
    <numFmt numFmtId="183" formatCode="hh:mm:ss.00"/>
    <numFmt numFmtId="184" formatCode="mmm\ dd\ yyyy"/>
    <numFmt numFmtId="185" formatCode="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31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179" fontId="3" fillId="0" borderId="13" xfId="0" applyNumberFormat="1" applyFont="1" applyBorder="1" applyAlignment="1">
      <alignment horizontal="center" vertical="top" wrapText="1"/>
    </xf>
    <xf numFmtId="179" fontId="3" fillId="0" borderId="12" xfId="0" applyNumberFormat="1" applyFont="1" applyBorder="1" applyAlignment="1">
      <alignment horizontal="center" vertical="top" wrapText="1"/>
    </xf>
    <xf numFmtId="179" fontId="3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182" fontId="4" fillId="0" borderId="10" xfId="0" applyNumberFormat="1" applyFont="1" applyBorder="1" applyAlignment="1">
      <alignment horizontal="center"/>
    </xf>
    <xf numFmtId="182" fontId="3" fillId="0" borderId="0" xfId="0" applyNumberFormat="1" applyFont="1" applyAlignment="1">
      <alignment horizontal="right"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6" fontId="5" fillId="0" borderId="13" xfId="0" applyNumberFormat="1" applyFont="1" applyBorder="1" applyAlignment="1">
      <alignment/>
    </xf>
    <xf numFmtId="21" fontId="3" fillId="0" borderId="12" xfId="0" applyNumberFormat="1" applyFont="1" applyFill="1" applyBorder="1" applyAlignment="1" applyProtection="1">
      <alignment horizontal="right"/>
      <protection locked="0"/>
    </xf>
    <xf numFmtId="46" fontId="5" fillId="0" borderId="12" xfId="0" applyNumberFormat="1" applyFont="1" applyBorder="1" applyAlignment="1">
      <alignment/>
    </xf>
    <xf numFmtId="46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1" fontId="3" fillId="0" borderId="0" xfId="0" applyNumberFormat="1" applyFont="1" applyAlignment="1">
      <alignment/>
    </xf>
    <xf numFmtId="21" fontId="3" fillId="0" borderId="12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2" fontId="5" fillId="0" borderId="13" xfId="0" applyNumberFormat="1" applyFont="1" applyBorder="1" applyAlignment="1">
      <alignment/>
    </xf>
    <xf numFmtId="182" fontId="5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center" vertical="top" wrapText="1"/>
    </xf>
    <xf numFmtId="182" fontId="5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179" fontId="3" fillId="0" borderId="14" xfId="0" applyNumberFormat="1" applyFont="1" applyBorder="1" applyAlignment="1">
      <alignment horizontal="center" vertical="top" wrapText="1"/>
    </xf>
    <xf numFmtId="45" fontId="5" fillId="0" borderId="13" xfId="0" applyNumberFormat="1" applyFont="1" applyFill="1" applyBorder="1" applyAlignment="1">
      <alignment horizontal="center"/>
    </xf>
    <xf numFmtId="45" fontId="5" fillId="0" borderId="12" xfId="0" applyNumberFormat="1" applyFont="1" applyFill="1" applyBorder="1" applyAlignment="1">
      <alignment horizontal="center"/>
    </xf>
    <xf numFmtId="45" fontId="5" fillId="0" borderId="1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21" fontId="3" fillId="0" borderId="13" xfId="0" applyNumberFormat="1" applyFont="1" applyFill="1" applyBorder="1" applyAlignment="1" applyProtection="1">
      <alignment horizontal="right"/>
      <protection locked="0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3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182" fontId="3" fillId="0" borderId="12" xfId="0" applyNumberFormat="1" applyFont="1" applyBorder="1" applyAlignment="1">
      <alignment horizontal="left"/>
    </xf>
    <xf numFmtId="182" fontId="3" fillId="0" borderId="11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182" fontId="3" fillId="0" borderId="13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82" fontId="3" fillId="0" borderId="12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top" wrapText="1"/>
    </xf>
    <xf numFmtId="182" fontId="3" fillId="0" borderId="12" xfId="0" applyNumberFormat="1" applyFont="1" applyBorder="1" applyAlignment="1">
      <alignment horizontal="right"/>
    </xf>
    <xf numFmtId="21" fontId="3" fillId="0" borderId="11" xfId="0" applyNumberFormat="1" applyFont="1" applyBorder="1" applyAlignment="1">
      <alignment/>
    </xf>
    <xf numFmtId="0" fontId="3" fillId="0" borderId="19" xfId="0" applyFont="1" applyBorder="1" applyAlignment="1">
      <alignment/>
    </xf>
    <xf numFmtId="1" fontId="3" fillId="0" borderId="14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9" fontId="3" fillId="0" borderId="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2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82" fontId="5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 wrapText="1"/>
    </xf>
    <xf numFmtId="21" fontId="0" fillId="0" borderId="13" xfId="0" applyNumberFormat="1" applyBorder="1" applyAlignment="1">
      <alignment/>
    </xf>
    <xf numFmtId="21" fontId="0" fillId="0" borderId="12" xfId="0" applyNumberFormat="1" applyBorder="1" applyAlignment="1">
      <alignment/>
    </xf>
    <xf numFmtId="21" fontId="0" fillId="0" borderId="11" xfId="0" applyNumberFormat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3" fillId="32" borderId="24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 wrapText="1"/>
    </xf>
    <xf numFmtId="0" fontId="3" fillId="0" borderId="25" xfId="0" applyFont="1" applyBorder="1" applyAlignment="1">
      <alignment/>
    </xf>
    <xf numFmtId="0" fontId="11" fillId="0" borderId="25" xfId="0" applyFont="1" applyFill="1" applyBorder="1" applyAlignment="1">
      <alignment/>
    </xf>
    <xf numFmtId="0" fontId="3" fillId="32" borderId="25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3" fillId="32" borderId="26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3" fillId="32" borderId="25" xfId="0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9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182" fontId="3" fillId="0" borderId="14" xfId="0" applyNumberFormat="1" applyFont="1" applyBorder="1" applyAlignment="1">
      <alignment horizontal="left"/>
    </xf>
    <xf numFmtId="1" fontId="3" fillId="0" borderId="14" xfId="0" applyNumberFormat="1" applyFont="1" applyFill="1" applyBorder="1" applyAlignment="1">
      <alignment horizontal="center"/>
    </xf>
    <xf numFmtId="45" fontId="5" fillId="0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4" fillId="32" borderId="15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/>
    </xf>
    <xf numFmtId="20" fontId="3" fillId="0" borderId="12" xfId="0" applyNumberFormat="1" applyFont="1" applyBorder="1" applyAlignment="1">
      <alignment/>
    </xf>
    <xf numFmtId="182" fontId="3" fillId="0" borderId="11" xfId="0" applyNumberFormat="1" applyFont="1" applyFill="1" applyBorder="1" applyAlignment="1">
      <alignment horizontal="left"/>
    </xf>
    <xf numFmtId="182" fontId="4" fillId="0" borderId="10" xfId="0" applyNumberFormat="1" applyFont="1" applyBorder="1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vertical="top" wrapText="1"/>
    </xf>
    <xf numFmtId="182" fontId="5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46" fontId="5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6" fontId="5" fillId="0" borderId="0" xfId="0" applyNumberFormat="1" applyFont="1" applyBorder="1" applyAlignment="1">
      <alignment/>
    </xf>
    <xf numFmtId="21" fontId="3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32" borderId="20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46" fontId="3" fillId="0" borderId="0" xfId="0" applyNumberFormat="1" applyFont="1" applyAlignment="1">
      <alignment/>
    </xf>
    <xf numFmtId="0" fontId="3" fillId="0" borderId="17" xfId="0" applyFont="1" applyBorder="1" applyAlignment="1">
      <alignment horizontal="center"/>
    </xf>
    <xf numFmtId="46" fontId="3" fillId="0" borderId="12" xfId="0" applyNumberFormat="1" applyFont="1" applyBorder="1" applyAlignment="1">
      <alignment/>
    </xf>
    <xf numFmtId="46" fontId="3" fillId="0" borderId="11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0" fontId="3" fillId="33" borderId="15" xfId="0" applyFont="1" applyFill="1" applyBorder="1" applyAlignment="1">
      <alignment horizontal="center"/>
    </xf>
    <xf numFmtId="49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20" fontId="3" fillId="0" borderId="28" xfId="0" applyNumberFormat="1" applyFont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3" fillId="33" borderId="17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21" fontId="3" fillId="0" borderId="13" xfId="0" applyNumberFormat="1" applyFont="1" applyBorder="1" applyAlignment="1">
      <alignment/>
    </xf>
    <xf numFmtId="21" fontId="3" fillId="0" borderId="12" xfId="0" applyNumberFormat="1" applyFont="1" applyBorder="1" applyAlignment="1">
      <alignment horizontal="left"/>
    </xf>
    <xf numFmtId="21" fontId="3" fillId="0" borderId="11" xfId="0" applyNumberFormat="1" applyFont="1" applyBorder="1" applyAlignment="1">
      <alignment horizontal="left"/>
    </xf>
    <xf numFmtId="21" fontId="3" fillId="0" borderId="13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center" vertical="center"/>
    </xf>
    <xf numFmtId="45" fontId="5" fillId="0" borderId="13" xfId="0" applyNumberFormat="1" applyFont="1" applyBorder="1" applyAlignment="1">
      <alignment horizontal="center"/>
    </xf>
    <xf numFmtId="45" fontId="5" fillId="0" borderId="12" xfId="0" applyNumberFormat="1" applyFont="1" applyBorder="1" applyAlignment="1">
      <alignment horizontal="center"/>
    </xf>
    <xf numFmtId="45" fontId="5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56"/>
  <sheetViews>
    <sheetView showGridLines="0" zoomScalePageLayoutView="0" workbookViewId="0" topLeftCell="A1">
      <selection activeCell="B5" sqref="B5"/>
    </sheetView>
  </sheetViews>
  <sheetFormatPr defaultColWidth="13.57421875" defaultRowHeight="12.75"/>
  <cols>
    <col min="1" max="1" width="4.421875" style="2" customWidth="1"/>
    <col min="2" max="2" width="19.57421875" style="1" bestFit="1" customWidth="1"/>
    <col min="3" max="3" width="10.28125" style="24" customWidth="1"/>
    <col min="4" max="4" width="6.140625" style="2" bestFit="1" customWidth="1"/>
    <col min="5" max="5" width="3.421875" style="4" bestFit="1" customWidth="1"/>
    <col min="6" max="6" width="4.8515625" style="4" customWidth="1"/>
    <col min="7" max="7" width="4.140625" style="2" bestFit="1" customWidth="1"/>
    <col min="8" max="8" width="19.28125" style="1" bestFit="1" customWidth="1"/>
    <col min="9" max="9" width="7.8515625" style="46" bestFit="1" customWidth="1"/>
    <col min="10" max="10" width="6.140625" style="2" bestFit="1" customWidth="1"/>
    <col min="11" max="11" width="7.00390625" style="49" bestFit="1" customWidth="1"/>
    <col min="12" max="12" width="16.00390625" style="31" bestFit="1" customWidth="1"/>
    <col min="13" max="16384" width="13.57421875" style="1" customWidth="1"/>
  </cols>
  <sheetData>
    <row r="1" spans="1:12" s="6" customFormat="1" ht="16.5" customHeight="1">
      <c r="A1" s="240" t="s">
        <v>131</v>
      </c>
      <c r="B1" s="241"/>
      <c r="C1" s="241"/>
      <c r="D1" s="241"/>
      <c r="E1" s="241"/>
      <c r="F1" s="242"/>
      <c r="G1" s="241"/>
      <c r="H1" s="241"/>
      <c r="I1" s="241" t="s">
        <v>12</v>
      </c>
      <c r="J1" s="241" t="s">
        <v>13</v>
      </c>
      <c r="K1" s="97">
        <v>10</v>
      </c>
      <c r="L1" s="94" t="s">
        <v>19</v>
      </c>
    </row>
    <row r="2" spans="1:12" s="2" customFormat="1" ht="24">
      <c r="A2" s="26" t="s">
        <v>5</v>
      </c>
      <c r="B2" s="21" t="s">
        <v>7</v>
      </c>
      <c r="C2" s="10" t="s">
        <v>0</v>
      </c>
      <c r="D2" s="9" t="s">
        <v>1</v>
      </c>
      <c r="E2" s="11" t="s">
        <v>88</v>
      </c>
      <c r="F2" s="93"/>
      <c r="G2" s="92" t="s">
        <v>5</v>
      </c>
      <c r="H2" s="7" t="s">
        <v>6</v>
      </c>
      <c r="I2" s="45" t="s">
        <v>0</v>
      </c>
      <c r="J2" s="9" t="s">
        <v>1</v>
      </c>
      <c r="K2" s="91" t="s">
        <v>89</v>
      </c>
      <c r="L2" s="35" t="s">
        <v>14</v>
      </c>
    </row>
    <row r="3" spans="1:12" ht="12.75" customHeight="1">
      <c r="A3" s="23">
        <v>1</v>
      </c>
      <c r="B3" s="55" t="s">
        <v>114</v>
      </c>
      <c r="C3" s="38">
        <f aca="true" t="shared" si="0" ref="C3:C8">VLOOKUP($B3,$H$2:$J$54,2,FALSE)</f>
        <v>0.048761574074074075</v>
      </c>
      <c r="D3" s="15">
        <f aca="true" t="shared" si="1" ref="D3:D8">VLOOKUP($B3,$H$2:$J$54,3,FALSE)</f>
        <v>100</v>
      </c>
      <c r="E3" s="22">
        <v>1</v>
      </c>
      <c r="F3" s="114"/>
      <c r="G3" s="13">
        <v>1</v>
      </c>
      <c r="H3" s="55" t="s">
        <v>114</v>
      </c>
      <c r="I3" s="137">
        <v>0.048761574074074075</v>
      </c>
      <c r="J3" s="99">
        <v>100</v>
      </c>
      <c r="K3" s="71">
        <f aca="true" t="shared" si="2" ref="K3:K33">I3/K$1</f>
        <v>0.004876157407407407</v>
      </c>
      <c r="L3" s="36" t="s">
        <v>99</v>
      </c>
    </row>
    <row r="4" spans="1:12" ht="12.75">
      <c r="A4" s="17">
        <v>2</v>
      </c>
      <c r="B4" s="56" t="s">
        <v>20</v>
      </c>
      <c r="C4" s="39">
        <f t="shared" si="0"/>
        <v>0.04918981481481482</v>
      </c>
      <c r="D4" s="12">
        <f t="shared" si="1"/>
        <v>99</v>
      </c>
      <c r="E4" s="18">
        <v>1</v>
      </c>
      <c r="F4" s="166"/>
      <c r="G4" s="14">
        <v>2</v>
      </c>
      <c r="H4" s="56" t="s">
        <v>20</v>
      </c>
      <c r="I4" s="138">
        <v>0.04918981481481482</v>
      </c>
      <c r="J4" s="101">
        <v>99</v>
      </c>
      <c r="K4" s="72">
        <f t="shared" si="2"/>
        <v>0.004918981481481482</v>
      </c>
      <c r="L4" s="36" t="s">
        <v>100</v>
      </c>
    </row>
    <row r="5" spans="1:12" ht="12.75">
      <c r="A5" s="17">
        <v>3</v>
      </c>
      <c r="B5" s="56" t="s">
        <v>107</v>
      </c>
      <c r="C5" s="39">
        <f t="shared" si="0"/>
        <v>0.049560185185185186</v>
      </c>
      <c r="D5" s="12">
        <f t="shared" si="1"/>
        <v>98</v>
      </c>
      <c r="E5" s="18">
        <v>1</v>
      </c>
      <c r="F5" s="166"/>
      <c r="G5" s="14">
        <v>3</v>
      </c>
      <c r="H5" s="56" t="s">
        <v>107</v>
      </c>
      <c r="I5" s="138">
        <v>0.049560185185185186</v>
      </c>
      <c r="J5" s="101">
        <v>98</v>
      </c>
      <c r="K5" s="72">
        <f t="shared" si="2"/>
        <v>0.0049560185185185185</v>
      </c>
      <c r="L5" s="36"/>
    </row>
    <row r="6" spans="1:12" ht="12.75">
      <c r="A6" s="17">
        <v>4</v>
      </c>
      <c r="B6" s="56" t="s">
        <v>48</v>
      </c>
      <c r="C6" s="39">
        <f t="shared" si="0"/>
        <v>0.050381944444444444</v>
      </c>
      <c r="D6" s="12">
        <f t="shared" si="1"/>
        <v>96</v>
      </c>
      <c r="E6" s="18">
        <v>1</v>
      </c>
      <c r="F6" s="166"/>
      <c r="G6" s="14">
        <v>4</v>
      </c>
      <c r="H6" s="56" t="s">
        <v>62</v>
      </c>
      <c r="I6" s="138">
        <v>0.05018518518518519</v>
      </c>
      <c r="J6" s="101">
        <v>97</v>
      </c>
      <c r="K6" s="72">
        <f t="shared" si="2"/>
        <v>0.0050185185185185185</v>
      </c>
      <c r="L6" s="36"/>
    </row>
    <row r="7" spans="1:12" ht="12.75">
      <c r="A7" s="17">
        <v>5</v>
      </c>
      <c r="B7" s="56" t="s">
        <v>115</v>
      </c>
      <c r="C7" s="39">
        <f t="shared" si="0"/>
        <v>0.05063657407407407</v>
      </c>
      <c r="D7" s="12">
        <f t="shared" si="1"/>
        <v>95</v>
      </c>
      <c r="E7" s="18">
        <v>1</v>
      </c>
      <c r="F7" s="166"/>
      <c r="G7" s="14">
        <v>5</v>
      </c>
      <c r="H7" s="56" t="s">
        <v>48</v>
      </c>
      <c r="I7" s="138">
        <v>0.050381944444444444</v>
      </c>
      <c r="J7" s="101">
        <v>96</v>
      </c>
      <c r="K7" s="72">
        <f t="shared" si="2"/>
        <v>0.005038194444444444</v>
      </c>
      <c r="L7" s="36"/>
    </row>
    <row r="8" spans="1:12" ht="12.75">
      <c r="A8" s="17">
        <v>6</v>
      </c>
      <c r="B8" s="56" t="s">
        <v>105</v>
      </c>
      <c r="C8" s="39">
        <f t="shared" si="0"/>
        <v>0.051053240740740746</v>
      </c>
      <c r="D8" s="12">
        <f t="shared" si="1"/>
        <v>94</v>
      </c>
      <c r="E8" s="18">
        <v>1</v>
      </c>
      <c r="F8" s="166"/>
      <c r="G8" s="14">
        <v>6</v>
      </c>
      <c r="H8" s="56" t="s">
        <v>115</v>
      </c>
      <c r="I8" s="138">
        <v>0.05063657407407407</v>
      </c>
      <c r="J8" s="101">
        <v>95</v>
      </c>
      <c r="K8" s="72">
        <f t="shared" si="2"/>
        <v>0.005063657407407407</v>
      </c>
      <c r="L8" s="36"/>
    </row>
    <row r="9" spans="1:12" ht="12.75">
      <c r="A9" s="23">
        <v>1</v>
      </c>
      <c r="B9" s="55" t="s">
        <v>62</v>
      </c>
      <c r="C9" s="38">
        <f aca="true" t="shared" si="3" ref="C9:C14">VLOOKUP($B9,$H$2:$J$54,2,FALSE)</f>
        <v>0.05018518518518519</v>
      </c>
      <c r="D9" s="15">
        <f aca="true" t="shared" si="4" ref="D9:D14">VLOOKUP($B9,$H$2:$J$54,3,FALSE)</f>
        <v>97</v>
      </c>
      <c r="E9" s="22">
        <v>2</v>
      </c>
      <c r="F9" s="166"/>
      <c r="G9" s="14">
        <v>7</v>
      </c>
      <c r="H9" s="56" t="s">
        <v>105</v>
      </c>
      <c r="I9" s="138">
        <v>0.051053240740740746</v>
      </c>
      <c r="J9" s="101">
        <v>94</v>
      </c>
      <c r="K9" s="72">
        <f t="shared" si="2"/>
        <v>0.005105324074074075</v>
      </c>
      <c r="L9" s="36"/>
    </row>
    <row r="10" spans="1:12" ht="12.75">
      <c r="A10" s="14">
        <v>2</v>
      </c>
      <c r="B10" s="56" t="s">
        <v>99</v>
      </c>
      <c r="C10" s="39">
        <f t="shared" si="3"/>
        <v>0.051342592592592586</v>
      </c>
      <c r="D10" s="12">
        <f t="shared" si="4"/>
        <v>93</v>
      </c>
      <c r="E10" s="18">
        <v>2</v>
      </c>
      <c r="F10" s="114"/>
      <c r="G10" s="14">
        <v>8</v>
      </c>
      <c r="H10" s="56" t="s">
        <v>99</v>
      </c>
      <c r="I10" s="138">
        <v>0.051342592592592586</v>
      </c>
      <c r="J10" s="101">
        <v>93</v>
      </c>
      <c r="K10" s="72">
        <f t="shared" si="2"/>
        <v>0.0051342592592592586</v>
      </c>
      <c r="L10" s="36"/>
    </row>
    <row r="11" spans="1:12" ht="12.75" customHeight="1">
      <c r="A11" s="14">
        <v>3</v>
      </c>
      <c r="B11" s="56" t="s">
        <v>92</v>
      </c>
      <c r="C11" s="39">
        <f t="shared" si="3"/>
        <v>0.051643518518518526</v>
      </c>
      <c r="D11" s="12">
        <f t="shared" si="4"/>
        <v>92</v>
      </c>
      <c r="E11" s="18">
        <v>2</v>
      </c>
      <c r="F11" s="166"/>
      <c r="G11" s="14">
        <v>9</v>
      </c>
      <c r="H11" s="56" t="s">
        <v>92</v>
      </c>
      <c r="I11" s="138">
        <v>0.051643518518518526</v>
      </c>
      <c r="J11" s="101">
        <v>92</v>
      </c>
      <c r="K11" s="72">
        <f t="shared" si="2"/>
        <v>0.005164351851851852</v>
      </c>
      <c r="L11" s="36"/>
    </row>
    <row r="12" spans="1:12" ht="12.75">
      <c r="A12" s="14">
        <v>4</v>
      </c>
      <c r="B12" s="56" t="s">
        <v>116</v>
      </c>
      <c r="C12" s="39">
        <f t="shared" si="3"/>
        <v>0.05247685185185185</v>
      </c>
      <c r="D12" s="12">
        <f t="shared" si="4"/>
        <v>91</v>
      </c>
      <c r="E12" s="18">
        <v>2</v>
      </c>
      <c r="F12" s="166"/>
      <c r="G12" s="14">
        <v>10</v>
      </c>
      <c r="H12" s="56" t="s">
        <v>129</v>
      </c>
      <c r="I12" s="138">
        <v>0.05197916666666667</v>
      </c>
      <c r="J12" s="140" t="s">
        <v>61</v>
      </c>
      <c r="K12" s="72">
        <f t="shared" si="2"/>
        <v>0.005197916666666667</v>
      </c>
      <c r="L12" s="36"/>
    </row>
    <row r="13" spans="1:12" ht="12.75">
      <c r="A13" s="14">
        <v>5</v>
      </c>
      <c r="B13" s="56" t="s">
        <v>96</v>
      </c>
      <c r="C13" s="39">
        <f t="shared" si="3"/>
        <v>0.05289351851851851</v>
      </c>
      <c r="D13" s="12">
        <f t="shared" si="4"/>
        <v>90</v>
      </c>
      <c r="E13" s="18">
        <v>2</v>
      </c>
      <c r="F13" s="166"/>
      <c r="G13" s="14">
        <v>11</v>
      </c>
      <c r="H13" s="56" t="s">
        <v>116</v>
      </c>
      <c r="I13" s="138">
        <v>0.05247685185185185</v>
      </c>
      <c r="J13" s="101">
        <v>91</v>
      </c>
      <c r="K13" s="72">
        <f t="shared" si="2"/>
        <v>0.005247685185185185</v>
      </c>
      <c r="L13" s="36"/>
    </row>
    <row r="14" spans="1:12" ht="12.75">
      <c r="A14" s="8">
        <v>6</v>
      </c>
      <c r="B14" s="60" t="s">
        <v>30</v>
      </c>
      <c r="C14" s="40">
        <f t="shared" si="3"/>
        <v>0.05299768518518518</v>
      </c>
      <c r="D14" s="74">
        <f t="shared" si="4"/>
        <v>88</v>
      </c>
      <c r="E14" s="75">
        <v>2</v>
      </c>
      <c r="F14" s="166"/>
      <c r="G14" s="14">
        <v>12</v>
      </c>
      <c r="H14" s="56" t="s">
        <v>96</v>
      </c>
      <c r="I14" s="138">
        <v>0.05289351851851851</v>
      </c>
      <c r="J14" s="101">
        <v>90</v>
      </c>
      <c r="K14" s="72">
        <f t="shared" si="2"/>
        <v>0.0052893518518518515</v>
      </c>
      <c r="L14" s="36"/>
    </row>
    <row r="15" spans="1:12" ht="12.75">
      <c r="A15" s="14">
        <v>1</v>
      </c>
      <c r="B15" s="56" t="s">
        <v>117</v>
      </c>
      <c r="C15" s="39">
        <f aca="true" t="shared" si="5" ref="C15:C21">VLOOKUP($B15,$H$2:$J$54,2,FALSE)</f>
        <v>0.05291666666666667</v>
      </c>
      <c r="D15" s="12">
        <f aca="true" t="shared" si="6" ref="D15:D21">VLOOKUP($B15,$H$2:$J$54,3,FALSE)</f>
        <v>89</v>
      </c>
      <c r="E15" s="18">
        <v>3</v>
      </c>
      <c r="F15" s="166"/>
      <c r="G15" s="14">
        <v>13</v>
      </c>
      <c r="H15" s="56" t="s">
        <v>117</v>
      </c>
      <c r="I15" s="138">
        <v>0.05291666666666667</v>
      </c>
      <c r="J15" s="101">
        <v>89</v>
      </c>
      <c r="K15" s="72">
        <f t="shared" si="2"/>
        <v>0.005291666666666667</v>
      </c>
      <c r="L15" s="36"/>
    </row>
    <row r="16" spans="1:12" ht="12.75">
      <c r="A16" s="14">
        <v>2</v>
      </c>
      <c r="B16" s="56" t="s">
        <v>29</v>
      </c>
      <c r="C16" s="39">
        <f t="shared" si="5"/>
        <v>0.053298611111111116</v>
      </c>
      <c r="D16" s="12">
        <f t="shared" si="6"/>
        <v>87</v>
      </c>
      <c r="E16" s="18">
        <v>3</v>
      </c>
      <c r="F16" s="114"/>
      <c r="G16" s="14">
        <v>14</v>
      </c>
      <c r="H16" s="56" t="s">
        <v>30</v>
      </c>
      <c r="I16" s="138">
        <v>0.05299768518518518</v>
      </c>
      <c r="J16" s="101">
        <v>88</v>
      </c>
      <c r="K16" s="72">
        <f t="shared" si="2"/>
        <v>0.005299768518518518</v>
      </c>
      <c r="L16" s="36"/>
    </row>
    <row r="17" spans="1:12" ht="12.75">
      <c r="A17" s="14">
        <v>3</v>
      </c>
      <c r="B17" s="56" t="s">
        <v>53</v>
      </c>
      <c r="C17" s="39">
        <f t="shared" si="5"/>
        <v>0.0541087962962963</v>
      </c>
      <c r="D17" s="12">
        <f t="shared" si="6"/>
        <v>86</v>
      </c>
      <c r="E17" s="18">
        <v>3</v>
      </c>
      <c r="F17" s="166"/>
      <c r="G17" s="14">
        <v>15</v>
      </c>
      <c r="H17" s="56" t="s">
        <v>29</v>
      </c>
      <c r="I17" s="138">
        <v>0.053298611111111116</v>
      </c>
      <c r="J17" s="101">
        <v>87</v>
      </c>
      <c r="K17" s="72">
        <f t="shared" si="2"/>
        <v>0.005329861111111112</v>
      </c>
      <c r="L17" s="36"/>
    </row>
    <row r="18" spans="1:12" ht="12.75">
      <c r="A18" s="14">
        <v>4</v>
      </c>
      <c r="B18" s="61" t="s">
        <v>123</v>
      </c>
      <c r="C18" s="39">
        <f t="shared" si="5"/>
        <v>0.05430555555555555</v>
      </c>
      <c r="D18" s="12">
        <f t="shared" si="6"/>
        <v>85</v>
      </c>
      <c r="E18" s="18">
        <v>3</v>
      </c>
      <c r="F18" s="166"/>
      <c r="G18" s="14">
        <v>16</v>
      </c>
      <c r="H18" s="56" t="s">
        <v>53</v>
      </c>
      <c r="I18" s="138">
        <v>0.0541087962962963</v>
      </c>
      <c r="J18" s="101">
        <v>86</v>
      </c>
      <c r="K18" s="72">
        <f t="shared" si="2"/>
        <v>0.00541087962962963</v>
      </c>
      <c r="L18" s="36"/>
    </row>
    <row r="19" spans="1:12" ht="12.75">
      <c r="A19" s="14">
        <v>5</v>
      </c>
      <c r="B19" s="56" t="s">
        <v>118</v>
      </c>
      <c r="C19" s="39">
        <f t="shared" si="5"/>
        <v>0.05587962962962963</v>
      </c>
      <c r="D19" s="12">
        <f t="shared" si="6"/>
        <v>82</v>
      </c>
      <c r="E19" s="18">
        <v>3</v>
      </c>
      <c r="F19" s="166"/>
      <c r="G19" s="14">
        <v>17</v>
      </c>
      <c r="H19" s="61" t="s">
        <v>123</v>
      </c>
      <c r="I19" s="138">
        <v>0.05430555555555555</v>
      </c>
      <c r="J19" s="101">
        <v>85</v>
      </c>
      <c r="K19" s="72">
        <f t="shared" si="2"/>
        <v>0.005430555555555555</v>
      </c>
      <c r="L19" s="36"/>
    </row>
    <row r="20" spans="1:12" ht="12.75">
      <c r="A20" s="14">
        <v>6</v>
      </c>
      <c r="B20" s="61" t="s">
        <v>124</v>
      </c>
      <c r="C20" s="39">
        <f t="shared" si="5"/>
        <v>0.05700231481481482</v>
      </c>
      <c r="D20" s="12">
        <f t="shared" si="6"/>
        <v>80</v>
      </c>
      <c r="E20" s="19">
        <v>3</v>
      </c>
      <c r="F20" s="116"/>
      <c r="G20" s="14">
        <v>18</v>
      </c>
      <c r="H20" s="56" t="s">
        <v>52</v>
      </c>
      <c r="I20" s="138">
        <v>0.05480324074074074</v>
      </c>
      <c r="J20" s="101">
        <v>84</v>
      </c>
      <c r="K20" s="72">
        <f t="shared" si="2"/>
        <v>0.005480324074074074</v>
      </c>
      <c r="L20" s="36"/>
    </row>
    <row r="21" spans="1:12" ht="12.75">
      <c r="A21" s="8">
        <v>7</v>
      </c>
      <c r="B21" s="60" t="s">
        <v>106</v>
      </c>
      <c r="C21" s="40">
        <f t="shared" si="5"/>
        <v>0.06373842592592592</v>
      </c>
      <c r="D21" s="74">
        <f t="shared" si="6"/>
        <v>70</v>
      </c>
      <c r="E21" s="20">
        <v>3</v>
      </c>
      <c r="F21" s="117"/>
      <c r="G21" s="14">
        <v>19</v>
      </c>
      <c r="H21" s="61" t="s">
        <v>101</v>
      </c>
      <c r="I21" s="138">
        <v>0.05560185185185185</v>
      </c>
      <c r="J21" s="101">
        <v>83</v>
      </c>
      <c r="K21" s="72">
        <f t="shared" si="2"/>
        <v>0.0055601851851851845</v>
      </c>
      <c r="L21" s="36"/>
    </row>
    <row r="22" spans="1:12" ht="12.75" customHeight="1">
      <c r="A22" s="13">
        <v>1</v>
      </c>
      <c r="B22" s="55" t="s">
        <v>52</v>
      </c>
      <c r="C22" s="38">
        <f>VLOOKUP($B22,$H$2:$J$54,2,FALSE)</f>
        <v>0.05480324074074074</v>
      </c>
      <c r="D22" s="15">
        <f>VLOOKUP($B22,$H$2:$J$54,3,FALSE)</f>
        <v>84</v>
      </c>
      <c r="E22" s="76">
        <v>4</v>
      </c>
      <c r="F22" s="117"/>
      <c r="G22" s="14">
        <v>20</v>
      </c>
      <c r="H22" s="56" t="s">
        <v>118</v>
      </c>
      <c r="I22" s="138">
        <v>0.05587962962962963</v>
      </c>
      <c r="J22" s="101">
        <v>82</v>
      </c>
      <c r="K22" s="72">
        <f t="shared" si="2"/>
        <v>0.005587962962962963</v>
      </c>
      <c r="L22" s="36"/>
    </row>
    <row r="23" spans="1:12" ht="12.75">
      <c r="A23" s="14">
        <v>2</v>
      </c>
      <c r="B23" s="61" t="s">
        <v>101</v>
      </c>
      <c r="C23" s="39">
        <f>VLOOKUP($B23,$H$2:$J$54,2,FALSE)</f>
        <v>0.05560185185185185</v>
      </c>
      <c r="D23" s="12">
        <f>VLOOKUP($B23,$H$2:$J$54,3,FALSE)</f>
        <v>83</v>
      </c>
      <c r="E23" s="19">
        <v>4</v>
      </c>
      <c r="F23" s="117"/>
      <c r="G23" s="14">
        <v>21</v>
      </c>
      <c r="H23" s="61" t="s">
        <v>132</v>
      </c>
      <c r="I23" s="138">
        <v>0.05603009259259259</v>
      </c>
      <c r="J23" s="140" t="s">
        <v>61</v>
      </c>
      <c r="K23" s="72">
        <f t="shared" si="2"/>
        <v>0.005603009259259259</v>
      </c>
      <c r="L23" s="36"/>
    </row>
    <row r="24" spans="1:12" ht="12.75">
      <c r="A24" s="14">
        <v>3</v>
      </c>
      <c r="B24" s="56" t="s">
        <v>34</v>
      </c>
      <c r="C24" s="39">
        <f>VLOOKUP($B24,$H$2:$J$54,2,FALSE)</f>
        <v>0.05635416666666667</v>
      </c>
      <c r="D24" s="12">
        <f>VLOOKUP($B24,$H$2:$J$54,3,FALSE)</f>
        <v>81</v>
      </c>
      <c r="E24" s="19">
        <v>4</v>
      </c>
      <c r="F24" s="117"/>
      <c r="G24" s="14">
        <v>22</v>
      </c>
      <c r="H24" s="56" t="s">
        <v>34</v>
      </c>
      <c r="I24" s="138">
        <v>0.05635416666666667</v>
      </c>
      <c r="J24" s="101">
        <v>81</v>
      </c>
      <c r="K24" s="72">
        <f t="shared" si="2"/>
        <v>0.005635416666666667</v>
      </c>
      <c r="L24" s="36"/>
    </row>
    <row r="25" spans="1:12" ht="12.75">
      <c r="A25" s="14">
        <v>4</v>
      </c>
      <c r="B25" s="56" t="s">
        <v>36</v>
      </c>
      <c r="C25" s="39">
        <f>VLOOKUP($B25,$H$2:$J$54,2,FALSE)</f>
        <v>0.05704861111111111</v>
      </c>
      <c r="D25" s="12">
        <f>VLOOKUP($B25,$H$2:$J$54,3,FALSE)</f>
        <v>79</v>
      </c>
      <c r="E25" s="19">
        <v>4</v>
      </c>
      <c r="F25" s="117"/>
      <c r="G25" s="14">
        <v>23</v>
      </c>
      <c r="H25" s="61" t="s">
        <v>124</v>
      </c>
      <c r="I25" s="138">
        <v>0.05700231481481482</v>
      </c>
      <c r="J25" s="101">
        <v>80</v>
      </c>
      <c r="K25" s="72">
        <f t="shared" si="2"/>
        <v>0.0057002314814814815</v>
      </c>
      <c r="L25" s="36"/>
    </row>
    <row r="26" spans="1:12" ht="12.75">
      <c r="A26" s="14">
        <v>5</v>
      </c>
      <c r="B26" s="56" t="s">
        <v>73</v>
      </c>
      <c r="C26" s="39">
        <f aca="true" t="shared" si="7" ref="C26:C52">VLOOKUP($B26,$H$2:$J$54,2,FALSE)</f>
        <v>0.05940972222222222</v>
      </c>
      <c r="D26" s="12">
        <f aca="true" t="shared" si="8" ref="D26:D52">VLOOKUP($B26,$H$2:$J$54,3,FALSE)</f>
        <v>78</v>
      </c>
      <c r="E26" s="19">
        <v>4</v>
      </c>
      <c r="F26" s="117"/>
      <c r="G26" s="14">
        <v>24</v>
      </c>
      <c r="H26" s="56" t="s">
        <v>36</v>
      </c>
      <c r="I26" s="138">
        <v>0.05704861111111111</v>
      </c>
      <c r="J26" s="101">
        <v>79</v>
      </c>
      <c r="K26" s="72">
        <f t="shared" si="2"/>
        <v>0.005704861111111111</v>
      </c>
      <c r="L26" s="36"/>
    </row>
    <row r="27" spans="1:12" ht="12.75">
      <c r="A27" s="17">
        <v>6</v>
      </c>
      <c r="B27" s="61" t="s">
        <v>98</v>
      </c>
      <c r="C27" s="39">
        <f t="shared" si="7"/>
        <v>0.0596412037037037</v>
      </c>
      <c r="D27" s="12">
        <f t="shared" si="8"/>
        <v>77</v>
      </c>
      <c r="E27" s="19">
        <v>4</v>
      </c>
      <c r="F27" s="117"/>
      <c r="G27" s="14">
        <v>25</v>
      </c>
      <c r="H27" s="56" t="s">
        <v>73</v>
      </c>
      <c r="I27" s="138">
        <v>0.05940972222222222</v>
      </c>
      <c r="J27" s="101">
        <v>78</v>
      </c>
      <c r="K27" s="72">
        <f t="shared" si="2"/>
        <v>0.005940972222222222</v>
      </c>
      <c r="L27" s="36"/>
    </row>
    <row r="28" spans="1:12" ht="12.75">
      <c r="A28" s="14">
        <v>7</v>
      </c>
      <c r="B28" s="56" t="s">
        <v>42</v>
      </c>
      <c r="C28" s="39">
        <f t="shared" si="7"/>
        <v>0.06166666666666667</v>
      </c>
      <c r="D28" s="12">
        <f t="shared" si="8"/>
        <v>75</v>
      </c>
      <c r="E28" s="19">
        <v>4</v>
      </c>
      <c r="F28" s="117"/>
      <c r="G28" s="14">
        <v>26</v>
      </c>
      <c r="H28" s="61" t="s">
        <v>98</v>
      </c>
      <c r="I28" s="138">
        <v>0.0596412037037037</v>
      </c>
      <c r="J28" s="101">
        <v>77</v>
      </c>
      <c r="K28" s="72">
        <f t="shared" si="2"/>
        <v>0.0059641203703703705</v>
      </c>
      <c r="L28" s="36"/>
    </row>
    <row r="29" spans="1:12" ht="12.75">
      <c r="A29" s="8">
        <v>8</v>
      </c>
      <c r="B29" s="60" t="s">
        <v>109</v>
      </c>
      <c r="C29" s="40">
        <f t="shared" si="7"/>
        <v>0.06251157407407408</v>
      </c>
      <c r="D29" s="74">
        <f t="shared" si="8"/>
        <v>74</v>
      </c>
      <c r="E29" s="20">
        <v>4</v>
      </c>
      <c r="F29" s="117"/>
      <c r="G29" s="14">
        <v>27</v>
      </c>
      <c r="H29" s="56" t="s">
        <v>74</v>
      </c>
      <c r="I29" s="138">
        <v>0.05967592592592593</v>
      </c>
      <c r="J29" s="101">
        <v>76</v>
      </c>
      <c r="K29" s="72">
        <f t="shared" si="2"/>
        <v>0.005967592592592593</v>
      </c>
      <c r="L29" s="36"/>
    </row>
    <row r="30" spans="1:12" ht="12.75">
      <c r="A30" s="23">
        <v>1</v>
      </c>
      <c r="B30" s="55" t="s">
        <v>74</v>
      </c>
      <c r="C30" s="38">
        <f t="shared" si="7"/>
        <v>0.05967592592592593</v>
      </c>
      <c r="D30" s="15">
        <f t="shared" si="8"/>
        <v>76</v>
      </c>
      <c r="E30" s="76">
        <v>5</v>
      </c>
      <c r="F30" s="117"/>
      <c r="G30" s="14">
        <v>28</v>
      </c>
      <c r="H30" s="56" t="s">
        <v>42</v>
      </c>
      <c r="I30" s="138">
        <v>0.06166666666666667</v>
      </c>
      <c r="J30" s="101">
        <v>75</v>
      </c>
      <c r="K30" s="72">
        <f t="shared" si="2"/>
        <v>0.006166666666666667</v>
      </c>
      <c r="L30" s="36"/>
    </row>
    <row r="31" spans="1:12" ht="12.75">
      <c r="A31" s="17">
        <v>2</v>
      </c>
      <c r="B31" s="56" t="s">
        <v>119</v>
      </c>
      <c r="C31" s="39">
        <f t="shared" si="7"/>
        <v>0.06252314814814815</v>
      </c>
      <c r="D31" s="12">
        <f t="shared" si="8"/>
        <v>73</v>
      </c>
      <c r="E31" s="19">
        <v>5</v>
      </c>
      <c r="F31" s="116"/>
      <c r="G31" s="14">
        <v>29</v>
      </c>
      <c r="H31" s="56" t="s">
        <v>109</v>
      </c>
      <c r="I31" s="138">
        <v>0.06251157407407408</v>
      </c>
      <c r="J31" s="101">
        <v>74</v>
      </c>
      <c r="K31" s="72">
        <f t="shared" si="2"/>
        <v>0.006251157407407408</v>
      </c>
      <c r="L31" s="36"/>
    </row>
    <row r="32" spans="1:12" ht="12.75">
      <c r="A32" s="14">
        <v>3</v>
      </c>
      <c r="B32" s="56" t="s">
        <v>95</v>
      </c>
      <c r="C32" s="39">
        <f t="shared" si="7"/>
        <v>0.06310185185185185</v>
      </c>
      <c r="D32" s="12">
        <f t="shared" si="8"/>
        <v>72</v>
      </c>
      <c r="E32" s="19">
        <v>5</v>
      </c>
      <c r="F32" s="117"/>
      <c r="G32" s="14">
        <v>30</v>
      </c>
      <c r="H32" s="56" t="s">
        <v>119</v>
      </c>
      <c r="I32" s="138">
        <v>0.06252314814814815</v>
      </c>
      <c r="J32" s="101">
        <v>73</v>
      </c>
      <c r="K32" s="72">
        <f t="shared" si="2"/>
        <v>0.006252314814814815</v>
      </c>
      <c r="L32" s="36"/>
    </row>
    <row r="33" spans="1:12" ht="12.75" customHeight="1">
      <c r="A33" s="14">
        <v>4</v>
      </c>
      <c r="B33" s="56" t="s">
        <v>23</v>
      </c>
      <c r="C33" s="39">
        <f t="shared" si="7"/>
        <v>0.0650462962962963</v>
      </c>
      <c r="D33" s="12">
        <f t="shared" si="8"/>
        <v>69</v>
      </c>
      <c r="E33" s="19">
        <v>5</v>
      </c>
      <c r="F33" s="117"/>
      <c r="G33" s="14">
        <v>31</v>
      </c>
      <c r="H33" s="56" t="s">
        <v>95</v>
      </c>
      <c r="I33" s="138">
        <v>0.06310185185185185</v>
      </c>
      <c r="J33" s="101">
        <v>72</v>
      </c>
      <c r="K33" s="72">
        <f t="shared" si="2"/>
        <v>0.006310185185185185</v>
      </c>
      <c r="L33" s="36"/>
    </row>
    <row r="34" spans="1:12" ht="12.75" customHeight="1">
      <c r="A34" s="14">
        <v>5</v>
      </c>
      <c r="B34" s="56" t="s">
        <v>87</v>
      </c>
      <c r="C34" s="39">
        <f t="shared" si="7"/>
        <v>0.06563657407407407</v>
      </c>
      <c r="D34" s="12">
        <f t="shared" si="8"/>
        <v>68</v>
      </c>
      <c r="E34" s="19">
        <v>5</v>
      </c>
      <c r="F34" s="117"/>
      <c r="G34" s="14">
        <v>32</v>
      </c>
      <c r="H34" s="56" t="s">
        <v>41</v>
      </c>
      <c r="I34" s="138">
        <v>0.06319444444444444</v>
      </c>
      <c r="J34" s="101">
        <v>71</v>
      </c>
      <c r="K34" s="72">
        <f aca="true" t="shared" si="9" ref="K34:K56">I34/K$1</f>
        <v>0.006319444444444444</v>
      </c>
      <c r="L34" s="36"/>
    </row>
    <row r="35" spans="1:12" ht="12.75" customHeight="1">
      <c r="A35" s="14">
        <v>6</v>
      </c>
      <c r="B35" s="56" t="s">
        <v>24</v>
      </c>
      <c r="C35" s="39">
        <f t="shared" si="7"/>
        <v>0.06849537037037036</v>
      </c>
      <c r="D35" s="12">
        <f t="shared" si="8"/>
        <v>64</v>
      </c>
      <c r="E35" s="19">
        <v>5</v>
      </c>
      <c r="F35" s="117"/>
      <c r="G35" s="14">
        <v>33</v>
      </c>
      <c r="H35" s="56" t="s">
        <v>106</v>
      </c>
      <c r="I35" s="138">
        <v>0.06373842592592592</v>
      </c>
      <c r="J35" s="101">
        <v>70</v>
      </c>
      <c r="K35" s="72">
        <f t="shared" si="9"/>
        <v>0.006373842592592592</v>
      </c>
      <c r="L35" s="36"/>
    </row>
    <row r="36" spans="1:12" ht="12.75" customHeight="1">
      <c r="A36" s="8">
        <v>7</v>
      </c>
      <c r="B36" s="132" t="s">
        <v>104</v>
      </c>
      <c r="C36" s="40">
        <f t="shared" si="7"/>
        <v>0.07825231481481482</v>
      </c>
      <c r="D36" s="74">
        <f t="shared" si="8"/>
        <v>54</v>
      </c>
      <c r="E36" s="20">
        <v>5</v>
      </c>
      <c r="F36" s="117"/>
      <c r="G36" s="14">
        <v>34</v>
      </c>
      <c r="H36" s="56" t="s">
        <v>23</v>
      </c>
      <c r="I36" s="138">
        <v>0.0650462962962963</v>
      </c>
      <c r="J36" s="101">
        <v>69</v>
      </c>
      <c r="K36" s="72">
        <f t="shared" si="9"/>
        <v>0.006504629629629629</v>
      </c>
      <c r="L36" s="36"/>
    </row>
    <row r="37" spans="1:12" ht="12.75" customHeight="1">
      <c r="A37" s="13">
        <v>1</v>
      </c>
      <c r="B37" s="55" t="s">
        <v>41</v>
      </c>
      <c r="C37" s="38">
        <f t="shared" si="7"/>
        <v>0.06319444444444444</v>
      </c>
      <c r="D37" s="15">
        <f t="shared" si="8"/>
        <v>71</v>
      </c>
      <c r="E37" s="76">
        <v>6</v>
      </c>
      <c r="F37" s="117"/>
      <c r="G37" s="14">
        <v>35</v>
      </c>
      <c r="H37" s="56" t="s">
        <v>87</v>
      </c>
      <c r="I37" s="138">
        <v>0.06563657407407407</v>
      </c>
      <c r="J37" s="101">
        <v>68</v>
      </c>
      <c r="K37" s="72">
        <f t="shared" si="9"/>
        <v>0.006563657407407407</v>
      </c>
      <c r="L37" s="36"/>
    </row>
    <row r="38" spans="1:12" ht="12.75" customHeight="1">
      <c r="A38" s="14">
        <v>2</v>
      </c>
      <c r="B38" s="56" t="s">
        <v>100</v>
      </c>
      <c r="C38" s="39">
        <f t="shared" si="7"/>
        <v>0.06587962962962964</v>
      </c>
      <c r="D38" s="12">
        <f t="shared" si="8"/>
        <v>67</v>
      </c>
      <c r="E38" s="19">
        <v>6</v>
      </c>
      <c r="F38" s="117"/>
      <c r="G38" s="14">
        <v>36</v>
      </c>
      <c r="H38" s="56" t="s">
        <v>100</v>
      </c>
      <c r="I38" s="138">
        <v>0.06587962962962964</v>
      </c>
      <c r="J38" s="101">
        <v>67</v>
      </c>
      <c r="K38" s="72">
        <f t="shared" si="9"/>
        <v>0.006587962962962964</v>
      </c>
      <c r="L38" s="36"/>
    </row>
    <row r="39" spans="1:12" ht="12.75" customHeight="1">
      <c r="A39" s="14">
        <v>3</v>
      </c>
      <c r="B39" s="56" t="s">
        <v>25</v>
      </c>
      <c r="C39" s="39">
        <f t="shared" si="7"/>
        <v>0.06655092592592593</v>
      </c>
      <c r="D39" s="12">
        <f t="shared" si="8"/>
        <v>66</v>
      </c>
      <c r="E39" s="19">
        <v>6</v>
      </c>
      <c r="F39" s="117"/>
      <c r="G39" s="14">
        <v>37</v>
      </c>
      <c r="H39" s="56" t="s">
        <v>25</v>
      </c>
      <c r="I39" s="138">
        <v>0.06655092592592593</v>
      </c>
      <c r="J39" s="101">
        <v>66</v>
      </c>
      <c r="K39" s="72">
        <f t="shared" si="9"/>
        <v>0.006655092592592593</v>
      </c>
      <c r="L39" s="36"/>
    </row>
    <row r="40" spans="1:12" ht="12.75" customHeight="1">
      <c r="A40" s="14">
        <v>4</v>
      </c>
      <c r="B40" s="61" t="s">
        <v>43</v>
      </c>
      <c r="C40" s="39">
        <f t="shared" si="7"/>
        <v>0.0707175925925926</v>
      </c>
      <c r="D40" s="12">
        <f t="shared" si="8"/>
        <v>62</v>
      </c>
      <c r="E40" s="19">
        <v>6</v>
      </c>
      <c r="F40" s="117"/>
      <c r="G40" s="14">
        <v>38</v>
      </c>
      <c r="H40" s="56" t="s">
        <v>120</v>
      </c>
      <c r="I40" s="138">
        <v>0.06767361111111111</v>
      </c>
      <c r="J40" s="101">
        <v>65</v>
      </c>
      <c r="K40" s="72">
        <f t="shared" si="9"/>
        <v>0.006767361111111111</v>
      </c>
      <c r="L40" s="36"/>
    </row>
    <row r="41" spans="1:12" ht="12.75" customHeight="1">
      <c r="A41" s="14">
        <v>5</v>
      </c>
      <c r="B41" s="56" t="s">
        <v>121</v>
      </c>
      <c r="C41" s="39">
        <f t="shared" si="7"/>
        <v>0.07366898148148149</v>
      </c>
      <c r="D41" s="12">
        <f t="shared" si="8"/>
        <v>61</v>
      </c>
      <c r="E41" s="19">
        <v>6</v>
      </c>
      <c r="F41" s="117"/>
      <c r="G41" s="14">
        <v>39</v>
      </c>
      <c r="H41" s="56" t="s">
        <v>24</v>
      </c>
      <c r="I41" s="138">
        <v>0.06849537037037036</v>
      </c>
      <c r="J41" s="101">
        <v>64</v>
      </c>
      <c r="K41" s="72">
        <f t="shared" si="9"/>
        <v>0.006849537037037036</v>
      </c>
      <c r="L41" s="36"/>
    </row>
    <row r="42" spans="1:12" ht="12.75" customHeight="1">
      <c r="A42" s="14">
        <v>6</v>
      </c>
      <c r="B42" s="56" t="s">
        <v>39</v>
      </c>
      <c r="C42" s="39">
        <f t="shared" si="7"/>
        <v>0.07435185185185185</v>
      </c>
      <c r="D42" s="12">
        <f t="shared" si="8"/>
        <v>60</v>
      </c>
      <c r="E42" s="19">
        <v>6</v>
      </c>
      <c r="F42" s="116"/>
      <c r="G42" s="14">
        <v>40</v>
      </c>
      <c r="H42" s="56" t="s">
        <v>130</v>
      </c>
      <c r="I42" s="138">
        <v>0.06896990740740741</v>
      </c>
      <c r="J42" s="101">
        <v>63</v>
      </c>
      <c r="K42" s="72">
        <f t="shared" si="9"/>
        <v>0.006896990740740741</v>
      </c>
      <c r="L42" s="36"/>
    </row>
    <row r="43" spans="1:12" ht="12.75" customHeight="1">
      <c r="A43" s="14">
        <v>7</v>
      </c>
      <c r="B43" s="56" t="s">
        <v>93</v>
      </c>
      <c r="C43" s="39">
        <f t="shared" si="7"/>
        <v>0.0763888888888889</v>
      </c>
      <c r="D43" s="12">
        <f t="shared" si="8"/>
        <v>57</v>
      </c>
      <c r="E43" s="19">
        <v>6</v>
      </c>
      <c r="F43" s="117"/>
      <c r="G43" s="14">
        <v>41</v>
      </c>
      <c r="H43" s="61" t="s">
        <v>43</v>
      </c>
      <c r="I43" s="138">
        <v>0.0707175925925926</v>
      </c>
      <c r="J43" s="101">
        <v>62</v>
      </c>
      <c r="K43" s="72">
        <f t="shared" si="9"/>
        <v>0.007071759259259259</v>
      </c>
      <c r="L43" s="34"/>
    </row>
    <row r="44" spans="1:12" ht="12.75" customHeight="1">
      <c r="A44" s="8">
        <v>8</v>
      </c>
      <c r="B44" s="60" t="s">
        <v>58</v>
      </c>
      <c r="C44" s="40">
        <f t="shared" si="7"/>
        <v>0.07822916666666667</v>
      </c>
      <c r="D44" s="74">
        <f t="shared" si="8"/>
        <v>55</v>
      </c>
      <c r="E44" s="20">
        <v>6</v>
      </c>
      <c r="F44" s="117"/>
      <c r="G44" s="14">
        <v>42</v>
      </c>
      <c r="H44" s="56" t="s">
        <v>121</v>
      </c>
      <c r="I44" s="138">
        <v>0.07366898148148149</v>
      </c>
      <c r="J44" s="101">
        <v>61</v>
      </c>
      <c r="K44" s="72">
        <f t="shared" si="9"/>
        <v>0.0073668981481481485</v>
      </c>
      <c r="L44" s="34"/>
    </row>
    <row r="45" spans="1:11" ht="12.75" customHeight="1">
      <c r="A45" s="13">
        <v>1</v>
      </c>
      <c r="B45" s="55" t="s">
        <v>120</v>
      </c>
      <c r="C45" s="38">
        <f t="shared" si="7"/>
        <v>0.06767361111111111</v>
      </c>
      <c r="D45" s="15">
        <f t="shared" si="8"/>
        <v>65</v>
      </c>
      <c r="E45" s="76">
        <v>7</v>
      </c>
      <c r="F45" s="117"/>
      <c r="G45" s="14">
        <v>43</v>
      </c>
      <c r="H45" s="56" t="s">
        <v>39</v>
      </c>
      <c r="I45" s="138">
        <v>0.07435185185185185</v>
      </c>
      <c r="J45" s="101">
        <v>60</v>
      </c>
      <c r="K45" s="72">
        <f t="shared" si="9"/>
        <v>0.007435185185185185</v>
      </c>
    </row>
    <row r="46" spans="1:11" ht="12.75" customHeight="1">
      <c r="A46" s="14">
        <v>2</v>
      </c>
      <c r="B46" s="56" t="s">
        <v>130</v>
      </c>
      <c r="C46" s="39">
        <f t="shared" si="7"/>
        <v>0.06896990740740741</v>
      </c>
      <c r="D46" s="12">
        <f t="shared" si="8"/>
        <v>63</v>
      </c>
      <c r="E46" s="19">
        <v>7</v>
      </c>
      <c r="F46" s="168"/>
      <c r="G46" s="14">
        <v>44</v>
      </c>
      <c r="H46" s="56" t="s">
        <v>122</v>
      </c>
      <c r="I46" s="138">
        <v>0.07506944444444445</v>
      </c>
      <c r="J46" s="101">
        <v>59</v>
      </c>
      <c r="K46" s="72">
        <f t="shared" si="9"/>
        <v>0.007506944444444445</v>
      </c>
    </row>
    <row r="47" spans="1:11" ht="13.5" customHeight="1">
      <c r="A47" s="14">
        <v>3</v>
      </c>
      <c r="B47" s="56" t="s">
        <v>122</v>
      </c>
      <c r="C47" s="39">
        <f t="shared" si="7"/>
        <v>0.07506944444444445</v>
      </c>
      <c r="D47" s="12">
        <f t="shared" si="8"/>
        <v>59</v>
      </c>
      <c r="E47" s="19">
        <v>7</v>
      </c>
      <c r="F47" s="168"/>
      <c r="G47" s="14">
        <v>45</v>
      </c>
      <c r="H47" s="56" t="s">
        <v>56</v>
      </c>
      <c r="I47" s="138">
        <v>0.07569444444444444</v>
      </c>
      <c r="J47" s="101">
        <v>58</v>
      </c>
      <c r="K47" s="72">
        <f t="shared" si="9"/>
        <v>0.007569444444444444</v>
      </c>
    </row>
    <row r="48" spans="1:11" ht="12.75" customHeight="1">
      <c r="A48" s="14">
        <v>4</v>
      </c>
      <c r="B48" s="56" t="s">
        <v>56</v>
      </c>
      <c r="C48" s="39">
        <f t="shared" si="7"/>
        <v>0.07569444444444444</v>
      </c>
      <c r="D48" s="12">
        <f t="shared" si="8"/>
        <v>58</v>
      </c>
      <c r="E48" s="19">
        <v>7</v>
      </c>
      <c r="F48" s="168"/>
      <c r="G48" s="14">
        <v>46</v>
      </c>
      <c r="H48" s="56" t="s">
        <v>93</v>
      </c>
      <c r="I48" s="138">
        <v>0.0763888888888889</v>
      </c>
      <c r="J48" s="101">
        <v>57</v>
      </c>
      <c r="K48" s="72">
        <f t="shared" si="9"/>
        <v>0.0076388888888888895</v>
      </c>
    </row>
    <row r="49" spans="1:11" ht="12.75" customHeight="1">
      <c r="A49" s="14">
        <v>5</v>
      </c>
      <c r="B49" s="56" t="s">
        <v>63</v>
      </c>
      <c r="C49" s="39">
        <f t="shared" si="7"/>
        <v>0.07659722222222222</v>
      </c>
      <c r="D49" s="12">
        <f t="shared" si="8"/>
        <v>56</v>
      </c>
      <c r="E49" s="19">
        <v>7</v>
      </c>
      <c r="F49" s="96"/>
      <c r="G49" s="14">
        <v>47</v>
      </c>
      <c r="H49" s="56" t="s">
        <v>63</v>
      </c>
      <c r="I49" s="138">
        <v>0.07659722222222222</v>
      </c>
      <c r="J49" s="101">
        <v>56</v>
      </c>
      <c r="K49" s="72">
        <f t="shared" si="9"/>
        <v>0.007659722222222222</v>
      </c>
    </row>
    <row r="50" spans="1:11" ht="12.75" customHeight="1">
      <c r="A50" s="14">
        <v>6</v>
      </c>
      <c r="B50" s="56" t="s">
        <v>38</v>
      </c>
      <c r="C50" s="39">
        <f t="shared" si="7"/>
        <v>0.07854166666666666</v>
      </c>
      <c r="D50" s="12">
        <f t="shared" si="8"/>
        <v>53</v>
      </c>
      <c r="E50" s="19">
        <v>7</v>
      </c>
      <c r="F50" s="95"/>
      <c r="G50" s="14">
        <v>48</v>
      </c>
      <c r="H50" s="56" t="s">
        <v>58</v>
      </c>
      <c r="I50" s="138">
        <v>0.07822916666666667</v>
      </c>
      <c r="J50" s="101">
        <v>55</v>
      </c>
      <c r="K50" s="72">
        <f t="shared" si="9"/>
        <v>0.007822916666666667</v>
      </c>
    </row>
    <row r="51" spans="1:11" ht="12.75" customHeight="1">
      <c r="A51" s="14">
        <v>7</v>
      </c>
      <c r="B51" s="61" t="s">
        <v>44</v>
      </c>
      <c r="C51" s="39">
        <f t="shared" si="7"/>
        <v>0.07859953703703704</v>
      </c>
      <c r="D51" s="12">
        <f t="shared" si="8"/>
        <v>52</v>
      </c>
      <c r="E51" s="19">
        <v>7</v>
      </c>
      <c r="F51" s="95"/>
      <c r="G51" s="14">
        <v>49</v>
      </c>
      <c r="H51" s="61" t="s">
        <v>104</v>
      </c>
      <c r="I51" s="138">
        <v>0.07825231481481482</v>
      </c>
      <c r="J51" s="101">
        <v>54</v>
      </c>
      <c r="K51" s="72">
        <f t="shared" si="9"/>
        <v>0.007825231481481482</v>
      </c>
    </row>
    <row r="52" spans="1:11" ht="12.75" customHeight="1">
      <c r="A52" s="14">
        <v>8</v>
      </c>
      <c r="B52" s="56" t="s">
        <v>26</v>
      </c>
      <c r="C52" s="39">
        <f t="shared" si="7"/>
        <v>0.07969907407407407</v>
      </c>
      <c r="D52" s="12">
        <f t="shared" si="8"/>
        <v>51</v>
      </c>
      <c r="E52" s="19">
        <v>7</v>
      </c>
      <c r="F52" s="95"/>
      <c r="G52" s="14">
        <v>50</v>
      </c>
      <c r="H52" s="56" t="s">
        <v>38</v>
      </c>
      <c r="I52" s="138">
        <v>0.07854166666666666</v>
      </c>
      <c r="J52" s="101">
        <v>53</v>
      </c>
      <c r="K52" s="72">
        <f t="shared" si="9"/>
        <v>0.007854166666666666</v>
      </c>
    </row>
    <row r="53" spans="1:11" ht="12.75" customHeight="1">
      <c r="A53" s="14">
        <v>9</v>
      </c>
      <c r="B53" s="61" t="s">
        <v>59</v>
      </c>
      <c r="C53" s="39">
        <f>VLOOKUP($B53,$H$2:$J$60,2,FALSE)</f>
        <v>0.08430555555555556</v>
      </c>
      <c r="D53" s="12">
        <f>VLOOKUP($B53,$H$2:$J$60,3,FALSE)</f>
        <v>49</v>
      </c>
      <c r="E53" s="19">
        <v>7</v>
      </c>
      <c r="F53" s="90"/>
      <c r="G53" s="14">
        <v>51</v>
      </c>
      <c r="H53" s="61" t="s">
        <v>44</v>
      </c>
      <c r="I53" s="138">
        <v>0.07859953703703704</v>
      </c>
      <c r="J53" s="101">
        <v>52</v>
      </c>
      <c r="K53" s="72">
        <f t="shared" si="9"/>
        <v>0.007859953703703704</v>
      </c>
    </row>
    <row r="54" spans="1:11" ht="12.75" customHeight="1">
      <c r="A54" s="169">
        <v>1</v>
      </c>
      <c r="B54" s="170" t="s">
        <v>45</v>
      </c>
      <c r="C54" s="171">
        <f>VLOOKUP($B54,$H$2:$J$60,2,FALSE)</f>
        <v>0.08429398148148148</v>
      </c>
      <c r="D54" s="172">
        <f>VLOOKUP($B54,$H$2:$J$60,3,FALSE)</f>
        <v>50</v>
      </c>
      <c r="E54" s="173">
        <v>8</v>
      </c>
      <c r="F54" s="90"/>
      <c r="G54" s="14">
        <v>52</v>
      </c>
      <c r="H54" s="56" t="s">
        <v>26</v>
      </c>
      <c r="I54" s="138">
        <v>0.07969907407407407</v>
      </c>
      <c r="J54" s="101">
        <v>51</v>
      </c>
      <c r="K54" s="72">
        <f t="shared" si="9"/>
        <v>0.007969907407407408</v>
      </c>
    </row>
    <row r="55" spans="6:11" ht="12.75" customHeight="1">
      <c r="F55" s="90"/>
      <c r="G55" s="14">
        <v>53</v>
      </c>
      <c r="H55" s="61" t="s">
        <v>45</v>
      </c>
      <c r="I55" s="138">
        <v>0.08429398148148148</v>
      </c>
      <c r="J55" s="101">
        <v>50</v>
      </c>
      <c r="K55" s="72">
        <f t="shared" si="9"/>
        <v>0.008429398148148148</v>
      </c>
    </row>
    <row r="56" spans="7:11" ht="12.75" customHeight="1">
      <c r="G56" s="8">
        <v>54</v>
      </c>
      <c r="H56" s="132" t="s">
        <v>59</v>
      </c>
      <c r="I56" s="139">
        <v>0.08430555555555556</v>
      </c>
      <c r="J56" s="113">
        <v>49</v>
      </c>
      <c r="K56" s="73">
        <f t="shared" si="9"/>
        <v>0.008430555555555556</v>
      </c>
    </row>
    <row r="57" ht="12.75" customHeight="1"/>
    <row r="58" ht="12.75" customHeight="1"/>
    <row r="59" ht="12.75" customHeight="1"/>
    <row r="64" ht="12" customHeight="1"/>
    <row r="70" ht="12.75" customHeight="1"/>
    <row r="73" ht="12" customHeight="1"/>
    <row r="76" ht="12" customHeight="1"/>
    <row r="77" ht="12" customHeight="1"/>
    <row r="79" ht="12" customHeight="1"/>
    <row r="83" ht="12.75" customHeight="1"/>
    <row r="84" ht="12" customHeight="1"/>
    <row r="85" ht="12.75" customHeight="1"/>
    <row r="86" ht="12.75" customHeight="1"/>
    <row r="87" ht="12.75" customHeight="1"/>
    <row r="88" ht="12.75" customHeight="1"/>
    <row r="89" ht="13.5" customHeight="1"/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9"/>
  <sheetViews>
    <sheetView showGridLines="0" zoomScalePageLayoutView="0" workbookViewId="0" topLeftCell="A1">
      <selection activeCell="I3" sqref="I3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8.28125" style="24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8.421875" style="46" customWidth="1"/>
    <col min="9" max="9" width="6.140625" style="2" bestFit="1" customWidth="1"/>
    <col min="10" max="10" width="8.28125" style="49" customWidth="1"/>
    <col min="11" max="11" width="11.421875" style="31" customWidth="1"/>
    <col min="12" max="16384" width="13.57421875" style="1" customWidth="1"/>
  </cols>
  <sheetData>
    <row r="1" spans="1:11" s="6" customFormat="1" ht="18.75" customHeight="1">
      <c r="A1" s="246" t="s">
        <v>288</v>
      </c>
      <c r="B1" s="245"/>
      <c r="C1" s="245"/>
      <c r="D1" s="245"/>
      <c r="E1" s="245"/>
      <c r="F1" s="245"/>
      <c r="G1" s="245"/>
      <c r="H1" s="245"/>
      <c r="I1" s="245"/>
      <c r="J1" s="235">
        <v>3.1</v>
      </c>
      <c r="K1" s="6" t="s">
        <v>19</v>
      </c>
    </row>
    <row r="2" spans="1:11" s="2" customFormat="1" ht="12">
      <c r="A2" s="21" t="s">
        <v>5</v>
      </c>
      <c r="B2" s="21" t="s">
        <v>7</v>
      </c>
      <c r="C2" s="10" t="s">
        <v>0</v>
      </c>
      <c r="D2" s="9" t="s">
        <v>1</v>
      </c>
      <c r="E2" s="11" t="s">
        <v>27</v>
      </c>
      <c r="F2" s="9" t="s">
        <v>5</v>
      </c>
      <c r="G2" s="7" t="s">
        <v>6</v>
      </c>
      <c r="H2" s="45" t="s">
        <v>0</v>
      </c>
      <c r="I2" s="9" t="s">
        <v>1</v>
      </c>
      <c r="J2" s="9" t="s">
        <v>18</v>
      </c>
      <c r="K2" s="35" t="s">
        <v>14</v>
      </c>
    </row>
    <row r="3" spans="1:11" ht="12.75" customHeight="1">
      <c r="A3" s="23">
        <v>1</v>
      </c>
      <c r="B3" s="55" t="s">
        <v>284</v>
      </c>
      <c r="C3" s="15" t="str">
        <f>VLOOKUP($B3,$G$2:$H$66,2,FALSE)</f>
        <v>00:18:18</v>
      </c>
      <c r="D3" s="15">
        <f>VLOOKUP($B3,$G$2:$I$66,3,FALSE)</f>
        <v>100</v>
      </c>
      <c r="E3" s="229">
        <v>1</v>
      </c>
      <c r="F3" s="13">
        <v>1</v>
      </c>
      <c r="G3" s="55" t="s">
        <v>284</v>
      </c>
      <c r="H3" s="231" t="s">
        <v>234</v>
      </c>
      <c r="I3" s="25">
        <v>100</v>
      </c>
      <c r="J3" s="236">
        <f aca="true" t="shared" si="0" ref="J3:J56">H3/J$1</f>
        <v>0.004099462365591398</v>
      </c>
      <c r="K3" s="36" t="s">
        <v>128</v>
      </c>
    </row>
    <row r="4" spans="1:11" ht="12.75" customHeight="1">
      <c r="A4" s="17">
        <v>2</v>
      </c>
      <c r="B4" s="56" t="s">
        <v>76</v>
      </c>
      <c r="C4" s="232" t="str">
        <f aca="true" t="shared" si="1" ref="C4:C52">VLOOKUP($B4,$G$2:$H$66,2,FALSE)</f>
        <v>00:18:25</v>
      </c>
      <c r="D4" s="12">
        <f aca="true" t="shared" si="2" ref="D4:D52">VLOOKUP($B4,$G$2:$I$66,3,FALSE)</f>
        <v>99</v>
      </c>
      <c r="E4" s="230">
        <v>1</v>
      </c>
      <c r="F4" s="14">
        <v>2</v>
      </c>
      <c r="G4" s="56" t="s">
        <v>285</v>
      </c>
      <c r="H4" s="58" t="s">
        <v>235</v>
      </c>
      <c r="I4" s="16" t="s">
        <v>61</v>
      </c>
      <c r="J4" s="237">
        <f t="shared" si="0"/>
        <v>0.004118130227001194</v>
      </c>
      <c r="K4" s="36" t="s">
        <v>47</v>
      </c>
    </row>
    <row r="5" spans="1:11" ht="12.75" customHeight="1">
      <c r="A5" s="17">
        <v>3</v>
      </c>
      <c r="B5" s="56" t="s">
        <v>107</v>
      </c>
      <c r="C5" s="232">
        <f t="shared" si="1"/>
        <v>0.012962962962962963</v>
      </c>
      <c r="D5" s="12">
        <f t="shared" si="2"/>
        <v>98</v>
      </c>
      <c r="E5" s="230">
        <v>1</v>
      </c>
      <c r="F5" s="14">
        <v>3</v>
      </c>
      <c r="G5" s="56" t="s">
        <v>76</v>
      </c>
      <c r="H5" s="232" t="s">
        <v>236</v>
      </c>
      <c r="I5" s="16">
        <v>99</v>
      </c>
      <c r="J5" s="237">
        <f t="shared" si="0"/>
        <v>0.004125597371565114</v>
      </c>
      <c r="K5" s="36"/>
    </row>
    <row r="6" spans="1:11" ht="12.75" customHeight="1">
      <c r="A6" s="23">
        <v>1</v>
      </c>
      <c r="B6" s="55" t="s">
        <v>111</v>
      </c>
      <c r="C6" s="234" t="str">
        <f t="shared" si="1"/>
        <v>00:19:45</v>
      </c>
      <c r="D6" s="15">
        <f t="shared" si="2"/>
        <v>97</v>
      </c>
      <c r="E6" s="22">
        <v>2</v>
      </c>
      <c r="F6" s="14">
        <v>4</v>
      </c>
      <c r="G6" s="56" t="s">
        <v>107</v>
      </c>
      <c r="H6" s="232">
        <v>0.012962962962962963</v>
      </c>
      <c r="I6" s="16">
        <v>98</v>
      </c>
      <c r="J6" s="237">
        <f t="shared" si="0"/>
        <v>0.004181600955794504</v>
      </c>
      <c r="K6" s="36"/>
    </row>
    <row r="7" spans="1:11" ht="12.75" customHeight="1">
      <c r="A7" s="17">
        <v>2</v>
      </c>
      <c r="B7" s="61" t="s">
        <v>62</v>
      </c>
      <c r="C7" s="232" t="str">
        <f t="shared" si="1"/>
        <v>00:20:02</v>
      </c>
      <c r="D7" s="12">
        <f t="shared" si="2"/>
        <v>96</v>
      </c>
      <c r="E7" s="18">
        <v>2</v>
      </c>
      <c r="F7" s="14">
        <v>5</v>
      </c>
      <c r="G7" s="56" t="s">
        <v>111</v>
      </c>
      <c r="H7" s="232" t="s">
        <v>237</v>
      </c>
      <c r="I7" s="16">
        <v>97</v>
      </c>
      <c r="J7" s="237">
        <f t="shared" si="0"/>
        <v>0.004424283154121864</v>
      </c>
      <c r="K7" s="36"/>
    </row>
    <row r="8" spans="1:11" ht="12.75" customHeight="1">
      <c r="A8" s="17">
        <v>3</v>
      </c>
      <c r="B8" s="56" t="s">
        <v>99</v>
      </c>
      <c r="C8" s="232" t="str">
        <f t="shared" si="1"/>
        <v>00:20:28</v>
      </c>
      <c r="D8" s="12">
        <f t="shared" si="2"/>
        <v>95</v>
      </c>
      <c r="E8" s="18">
        <v>2</v>
      </c>
      <c r="F8" s="14">
        <v>6</v>
      </c>
      <c r="G8" s="61" t="s">
        <v>62</v>
      </c>
      <c r="H8" s="232" t="s">
        <v>238</v>
      </c>
      <c r="I8" s="16">
        <v>96</v>
      </c>
      <c r="J8" s="237">
        <f t="shared" si="0"/>
        <v>0.004487753882915173</v>
      </c>
      <c r="K8" s="36"/>
    </row>
    <row r="9" spans="1:11" ht="12.75" customHeight="1">
      <c r="A9" s="14">
        <v>4</v>
      </c>
      <c r="B9" s="56" t="s">
        <v>96</v>
      </c>
      <c r="C9" s="232" t="str">
        <f t="shared" si="1"/>
        <v>00:20:29</v>
      </c>
      <c r="D9" s="14">
        <f t="shared" si="2"/>
        <v>94</v>
      </c>
      <c r="E9" s="18">
        <v>2</v>
      </c>
      <c r="F9" s="14">
        <v>7</v>
      </c>
      <c r="G9" s="56" t="s">
        <v>177</v>
      </c>
      <c r="H9" s="232" t="s">
        <v>239</v>
      </c>
      <c r="I9" s="16" t="s">
        <v>61</v>
      </c>
      <c r="J9" s="237">
        <f t="shared" si="0"/>
        <v>0.004502688172043011</v>
      </c>
      <c r="K9" s="36"/>
    </row>
    <row r="10" spans="1:11" ht="12.75" customHeight="1">
      <c r="A10" s="8">
        <v>5</v>
      </c>
      <c r="B10" s="132" t="s">
        <v>92</v>
      </c>
      <c r="C10" s="233" t="str">
        <f t="shared" si="1"/>
        <v>00:20:39</v>
      </c>
      <c r="D10" s="74">
        <f t="shared" si="2"/>
        <v>92</v>
      </c>
      <c r="E10" s="75">
        <v>2</v>
      </c>
      <c r="F10" s="14">
        <v>8</v>
      </c>
      <c r="G10" s="56" t="s">
        <v>99</v>
      </c>
      <c r="H10" s="232" t="s">
        <v>240</v>
      </c>
      <c r="I10" s="16">
        <v>95</v>
      </c>
      <c r="J10" s="237">
        <f t="shared" si="0"/>
        <v>0.004584826762246116</v>
      </c>
      <c r="K10" s="36"/>
    </row>
    <row r="11" spans="1:11" ht="12.75" customHeight="1">
      <c r="A11" s="13">
        <v>1</v>
      </c>
      <c r="B11" s="55" t="s">
        <v>29</v>
      </c>
      <c r="C11" s="234" t="str">
        <f t="shared" si="1"/>
        <v>00:20:32</v>
      </c>
      <c r="D11" s="13">
        <f t="shared" si="2"/>
        <v>93</v>
      </c>
      <c r="E11" s="22">
        <v>3</v>
      </c>
      <c r="F11" s="14">
        <v>9</v>
      </c>
      <c r="G11" s="56" t="s">
        <v>96</v>
      </c>
      <c r="H11" s="232" t="s">
        <v>241</v>
      </c>
      <c r="I11" s="16">
        <v>94</v>
      </c>
      <c r="J11" s="237">
        <f t="shared" si="0"/>
        <v>0.0045885603345280765</v>
      </c>
      <c r="K11" s="36"/>
    </row>
    <row r="12" spans="1:11" ht="12.75" customHeight="1">
      <c r="A12" s="14">
        <v>2</v>
      </c>
      <c r="B12" s="56" t="s">
        <v>128</v>
      </c>
      <c r="C12" s="232" t="str">
        <f t="shared" si="1"/>
        <v>00:20:45</v>
      </c>
      <c r="D12" s="14">
        <f t="shared" si="2"/>
        <v>91</v>
      </c>
      <c r="E12" s="18">
        <v>3</v>
      </c>
      <c r="F12" s="14">
        <v>10</v>
      </c>
      <c r="G12" s="56" t="s">
        <v>29</v>
      </c>
      <c r="H12" s="232" t="s">
        <v>242</v>
      </c>
      <c r="I12" s="16">
        <v>93</v>
      </c>
      <c r="J12" s="237">
        <f t="shared" si="0"/>
        <v>0.004599761051373955</v>
      </c>
      <c r="K12" s="36"/>
    </row>
    <row r="13" spans="1:11" ht="12.75" customHeight="1">
      <c r="A13" s="14">
        <v>3</v>
      </c>
      <c r="B13" s="56" t="s">
        <v>53</v>
      </c>
      <c r="C13" s="232" t="str">
        <f t="shared" si="1"/>
        <v>00:21:16</v>
      </c>
      <c r="D13" s="14">
        <f t="shared" si="2"/>
        <v>90</v>
      </c>
      <c r="E13" s="18">
        <v>3</v>
      </c>
      <c r="F13" s="14">
        <v>11</v>
      </c>
      <c r="G13" s="61" t="s">
        <v>92</v>
      </c>
      <c r="H13" s="232" t="s">
        <v>243</v>
      </c>
      <c r="I13" s="16">
        <v>92</v>
      </c>
      <c r="J13" s="237">
        <f t="shared" si="0"/>
        <v>0.00462589605734767</v>
      </c>
      <c r="K13" s="36"/>
    </row>
    <row r="14" spans="1:11" ht="12.75" customHeight="1">
      <c r="A14" s="14">
        <v>4</v>
      </c>
      <c r="B14" s="56" t="s">
        <v>46</v>
      </c>
      <c r="C14" s="232" t="str">
        <f t="shared" si="1"/>
        <v>00:21:17</v>
      </c>
      <c r="D14" s="14">
        <f t="shared" si="2"/>
        <v>89</v>
      </c>
      <c r="E14" s="18">
        <v>3</v>
      </c>
      <c r="F14" s="14">
        <v>12</v>
      </c>
      <c r="G14" s="56" t="s">
        <v>128</v>
      </c>
      <c r="H14" s="232" t="s">
        <v>244</v>
      </c>
      <c r="I14" s="16">
        <v>91</v>
      </c>
      <c r="J14" s="237">
        <f t="shared" si="0"/>
        <v>0.004648297491039426</v>
      </c>
      <c r="K14" s="36"/>
    </row>
    <row r="15" spans="1:11" ht="12.75" customHeight="1">
      <c r="A15" s="8">
        <v>5</v>
      </c>
      <c r="B15" s="60" t="s">
        <v>51</v>
      </c>
      <c r="C15" s="108" t="str">
        <f t="shared" si="1"/>
        <v>00:25:37</v>
      </c>
      <c r="D15" s="8">
        <f t="shared" si="2"/>
        <v>72</v>
      </c>
      <c r="E15" s="75">
        <v>3</v>
      </c>
      <c r="F15" s="14">
        <v>13</v>
      </c>
      <c r="G15" s="56" t="s">
        <v>53</v>
      </c>
      <c r="H15" s="232" t="s">
        <v>245</v>
      </c>
      <c r="I15" s="16">
        <v>90</v>
      </c>
      <c r="J15" s="237">
        <f t="shared" si="0"/>
        <v>0.004764038231780167</v>
      </c>
      <c r="K15" s="36"/>
    </row>
    <row r="16" spans="1:11" ht="12.75" customHeight="1">
      <c r="A16" s="13">
        <v>1</v>
      </c>
      <c r="B16" s="55" t="s">
        <v>101</v>
      </c>
      <c r="C16" s="234" t="str">
        <f t="shared" si="1"/>
        <v>00:22:15</v>
      </c>
      <c r="D16" s="13">
        <f t="shared" si="2"/>
        <v>87</v>
      </c>
      <c r="E16" s="22">
        <v>4</v>
      </c>
      <c r="F16" s="14">
        <v>14</v>
      </c>
      <c r="G16" s="56" t="s">
        <v>46</v>
      </c>
      <c r="H16" s="232" t="s">
        <v>246</v>
      </c>
      <c r="I16" s="16">
        <v>89</v>
      </c>
      <c r="J16" s="237">
        <f t="shared" si="0"/>
        <v>0.004767771804062127</v>
      </c>
      <c r="K16" s="36"/>
    </row>
    <row r="17" spans="1:11" ht="12.75" customHeight="1">
      <c r="A17" s="14">
        <v>2</v>
      </c>
      <c r="B17" s="56" t="s">
        <v>52</v>
      </c>
      <c r="C17" s="232" t="str">
        <f t="shared" si="1"/>
        <v>00:22:44</v>
      </c>
      <c r="D17" s="14">
        <f t="shared" si="2"/>
        <v>86</v>
      </c>
      <c r="E17" s="18">
        <v>4</v>
      </c>
      <c r="F17" s="14">
        <v>15</v>
      </c>
      <c r="G17" s="61" t="s">
        <v>125</v>
      </c>
      <c r="H17" s="232" t="s">
        <v>247</v>
      </c>
      <c r="I17" s="16">
        <v>88</v>
      </c>
      <c r="J17" s="237">
        <f t="shared" si="0"/>
        <v>0.004954450418160095</v>
      </c>
      <c r="K17" s="36"/>
    </row>
    <row r="18" spans="1:11" ht="12.75" customHeight="1">
      <c r="A18" s="14">
        <v>3</v>
      </c>
      <c r="B18" s="56" t="s">
        <v>73</v>
      </c>
      <c r="C18" s="232">
        <f t="shared" si="1"/>
        <v>0.015856481481481482</v>
      </c>
      <c r="D18" s="14">
        <f t="shared" si="2"/>
        <v>85</v>
      </c>
      <c r="E18" s="18">
        <v>4</v>
      </c>
      <c r="F18" s="14">
        <v>16</v>
      </c>
      <c r="G18" s="56" t="s">
        <v>101</v>
      </c>
      <c r="H18" s="232" t="s">
        <v>248</v>
      </c>
      <c r="I18" s="16">
        <v>87</v>
      </c>
      <c r="J18" s="237">
        <f t="shared" si="0"/>
        <v>0.004984318996415771</v>
      </c>
      <c r="K18" s="36"/>
    </row>
    <row r="19" spans="1:11" ht="12.75" customHeight="1">
      <c r="A19" s="14">
        <v>4</v>
      </c>
      <c r="B19" s="56" t="s">
        <v>157</v>
      </c>
      <c r="C19" s="232" t="str">
        <f t="shared" si="1"/>
        <v>00:22:57</v>
      </c>
      <c r="D19" s="14">
        <f t="shared" si="2"/>
        <v>84</v>
      </c>
      <c r="E19" s="19">
        <v>4</v>
      </c>
      <c r="F19" s="14">
        <v>17</v>
      </c>
      <c r="G19" s="56" t="s">
        <v>286</v>
      </c>
      <c r="H19" s="232" t="s">
        <v>249</v>
      </c>
      <c r="I19" s="16" t="s">
        <v>61</v>
      </c>
      <c r="J19" s="237">
        <f t="shared" si="0"/>
        <v>0.005014187574671445</v>
      </c>
      <c r="K19" s="36"/>
    </row>
    <row r="20" spans="1:11" ht="12.75" customHeight="1">
      <c r="A20" s="14">
        <v>5</v>
      </c>
      <c r="B20" s="56" t="s">
        <v>22</v>
      </c>
      <c r="C20" s="232" t="str">
        <f t="shared" si="1"/>
        <v>00:23:56</v>
      </c>
      <c r="D20" s="14">
        <f t="shared" si="2"/>
        <v>82</v>
      </c>
      <c r="E20" s="19">
        <v>4</v>
      </c>
      <c r="F20" s="14">
        <v>18</v>
      </c>
      <c r="G20" s="56" t="s">
        <v>52</v>
      </c>
      <c r="H20" s="232" t="s">
        <v>250</v>
      </c>
      <c r="I20" s="16">
        <v>86</v>
      </c>
      <c r="J20" s="237">
        <f t="shared" si="0"/>
        <v>0.005092592592592592</v>
      </c>
      <c r="K20" s="36"/>
    </row>
    <row r="21" spans="1:11" ht="12.75" customHeight="1">
      <c r="A21" s="8">
        <v>6</v>
      </c>
      <c r="B21" s="60" t="s">
        <v>194</v>
      </c>
      <c r="C21" s="233" t="str">
        <f t="shared" si="1"/>
        <v>00:24:52</v>
      </c>
      <c r="D21" s="8">
        <f t="shared" si="2"/>
        <v>77</v>
      </c>
      <c r="E21" s="20">
        <v>4</v>
      </c>
      <c r="F21" s="14">
        <v>19</v>
      </c>
      <c r="G21" s="56" t="s">
        <v>73</v>
      </c>
      <c r="H21" s="232">
        <v>0.015856481481481482</v>
      </c>
      <c r="I21" s="16">
        <v>85</v>
      </c>
      <c r="J21" s="237">
        <f t="shared" si="0"/>
        <v>0.005114994026284349</v>
      </c>
      <c r="K21" s="36"/>
    </row>
    <row r="22" spans="1:11" ht="12.75" customHeight="1">
      <c r="A22" s="13">
        <v>1</v>
      </c>
      <c r="B22" s="178" t="s">
        <v>125</v>
      </c>
      <c r="C22" s="234" t="str">
        <f t="shared" si="1"/>
        <v>00:22:07</v>
      </c>
      <c r="D22" s="13">
        <f t="shared" si="2"/>
        <v>88</v>
      </c>
      <c r="E22" s="76">
        <v>5</v>
      </c>
      <c r="F22" s="14">
        <v>20</v>
      </c>
      <c r="G22" s="56" t="s">
        <v>157</v>
      </c>
      <c r="H22" s="232" t="s">
        <v>251</v>
      </c>
      <c r="I22" s="16">
        <v>84</v>
      </c>
      <c r="J22" s="237">
        <f t="shared" si="0"/>
        <v>0.005141129032258065</v>
      </c>
      <c r="K22" s="36"/>
    </row>
    <row r="23" spans="1:11" ht="12.75" customHeight="1">
      <c r="A23" s="14">
        <v>2</v>
      </c>
      <c r="B23" s="61" t="s">
        <v>95</v>
      </c>
      <c r="C23" s="232" t="str">
        <f t="shared" si="1"/>
        <v>00:23:34</v>
      </c>
      <c r="D23" s="14">
        <f t="shared" si="2"/>
        <v>83</v>
      </c>
      <c r="E23" s="19">
        <v>5</v>
      </c>
      <c r="F23" s="14">
        <v>21</v>
      </c>
      <c r="G23" s="61" t="s">
        <v>95</v>
      </c>
      <c r="H23" s="232" t="s">
        <v>252</v>
      </c>
      <c r="I23" s="16">
        <v>83</v>
      </c>
      <c r="J23" s="237">
        <f t="shared" si="0"/>
        <v>0.005279271206690561</v>
      </c>
      <c r="K23" s="36"/>
    </row>
    <row r="24" spans="1:11" ht="12.75" customHeight="1">
      <c r="A24" s="14">
        <v>3</v>
      </c>
      <c r="B24" s="56" t="s">
        <v>24</v>
      </c>
      <c r="C24" s="232" t="str">
        <f t="shared" si="1"/>
        <v>00:24:34</v>
      </c>
      <c r="D24" s="14">
        <f t="shared" si="2"/>
        <v>80</v>
      </c>
      <c r="E24" s="19">
        <v>5</v>
      </c>
      <c r="F24" s="14">
        <v>22</v>
      </c>
      <c r="G24" s="56" t="s">
        <v>22</v>
      </c>
      <c r="H24" s="232" t="s">
        <v>253</v>
      </c>
      <c r="I24" s="16">
        <v>82</v>
      </c>
      <c r="J24" s="237">
        <f t="shared" si="0"/>
        <v>0.005361409796893668</v>
      </c>
      <c r="K24" s="36"/>
    </row>
    <row r="25" spans="1:11" ht="12.75" customHeight="1">
      <c r="A25" s="17">
        <v>4</v>
      </c>
      <c r="B25" s="61" t="s">
        <v>47</v>
      </c>
      <c r="C25" s="232">
        <f t="shared" si="1"/>
        <v>0.01712962962962963</v>
      </c>
      <c r="D25" s="14">
        <f t="shared" si="2"/>
        <v>78</v>
      </c>
      <c r="E25" s="19">
        <v>5</v>
      </c>
      <c r="F25" s="14">
        <v>23</v>
      </c>
      <c r="G25" s="56" t="s">
        <v>229</v>
      </c>
      <c r="H25" s="232" t="s">
        <v>254</v>
      </c>
      <c r="I25" s="16" t="s">
        <v>61</v>
      </c>
      <c r="J25" s="237">
        <f t="shared" si="0"/>
        <v>0.005395011947431301</v>
      </c>
      <c r="K25" s="36"/>
    </row>
    <row r="26" spans="1:11" ht="12.75" customHeight="1">
      <c r="A26" s="14">
        <v>5</v>
      </c>
      <c r="B26" s="56" t="s">
        <v>87</v>
      </c>
      <c r="C26" s="58" t="str">
        <f t="shared" si="1"/>
        <v>00:25:23</v>
      </c>
      <c r="D26" s="14">
        <f t="shared" si="2"/>
        <v>75</v>
      </c>
      <c r="E26" s="19">
        <v>5</v>
      </c>
      <c r="F26" s="14">
        <v>24</v>
      </c>
      <c r="G26" s="56" t="s">
        <v>102</v>
      </c>
      <c r="H26" s="232" t="s">
        <v>255</v>
      </c>
      <c r="I26" s="16">
        <v>81</v>
      </c>
      <c r="J26" s="237">
        <f t="shared" si="0"/>
        <v>0.005432347670250895</v>
      </c>
      <c r="K26" s="36"/>
    </row>
    <row r="27" spans="1:11" ht="12.75" customHeight="1">
      <c r="A27" s="8">
        <v>6</v>
      </c>
      <c r="B27" s="60" t="s">
        <v>127</v>
      </c>
      <c r="C27" s="108" t="str">
        <f t="shared" si="1"/>
        <v>00:25:36</v>
      </c>
      <c r="D27" s="8">
        <f t="shared" si="2"/>
        <v>73</v>
      </c>
      <c r="E27" s="20">
        <v>5</v>
      </c>
      <c r="F27" s="14">
        <v>25</v>
      </c>
      <c r="G27" s="56" t="s">
        <v>24</v>
      </c>
      <c r="H27" s="232" t="s">
        <v>256</v>
      </c>
      <c r="I27" s="16">
        <v>80</v>
      </c>
      <c r="J27" s="237">
        <f t="shared" si="0"/>
        <v>0.005503285543608124</v>
      </c>
      <c r="K27" s="36"/>
    </row>
    <row r="28" spans="1:11" ht="12.75" customHeight="1">
      <c r="A28" s="13">
        <v>1</v>
      </c>
      <c r="B28" s="55" t="s">
        <v>102</v>
      </c>
      <c r="C28" s="234" t="str">
        <f t="shared" si="1"/>
        <v>00:24:15</v>
      </c>
      <c r="D28" s="13">
        <f t="shared" si="2"/>
        <v>81</v>
      </c>
      <c r="E28" s="76">
        <v>6</v>
      </c>
      <c r="F28" s="14">
        <v>26</v>
      </c>
      <c r="G28" s="56" t="s">
        <v>120</v>
      </c>
      <c r="H28" s="232" t="s">
        <v>257</v>
      </c>
      <c r="I28" s="16">
        <v>79</v>
      </c>
      <c r="J28" s="237">
        <f t="shared" si="0"/>
        <v>0.005507019115890083</v>
      </c>
      <c r="K28" s="36"/>
    </row>
    <row r="29" spans="1:11" ht="12.75" customHeight="1">
      <c r="A29" s="17">
        <v>2</v>
      </c>
      <c r="B29" s="56" t="s">
        <v>41</v>
      </c>
      <c r="C29" s="58" t="str">
        <f t="shared" si="1"/>
        <v>00:25:11</v>
      </c>
      <c r="D29" s="14">
        <f t="shared" si="2"/>
        <v>76</v>
      </c>
      <c r="E29" s="19">
        <v>6</v>
      </c>
      <c r="F29" s="14">
        <v>27</v>
      </c>
      <c r="G29" s="61" t="s">
        <v>47</v>
      </c>
      <c r="H29" s="232">
        <v>0.01712962962962963</v>
      </c>
      <c r="I29" s="16">
        <v>78</v>
      </c>
      <c r="J29" s="237">
        <f t="shared" si="0"/>
        <v>0.005525686977299881</v>
      </c>
      <c r="K29" s="36"/>
    </row>
    <row r="30" spans="1:11" ht="12.75" customHeight="1">
      <c r="A30" s="17">
        <v>3</v>
      </c>
      <c r="B30" s="56" t="s">
        <v>100</v>
      </c>
      <c r="C30" s="58" t="str">
        <f t="shared" si="1"/>
        <v>00:25:25</v>
      </c>
      <c r="D30" s="14">
        <f t="shared" si="2"/>
        <v>74</v>
      </c>
      <c r="E30" s="19">
        <v>6</v>
      </c>
      <c r="F30" s="14">
        <v>28</v>
      </c>
      <c r="G30" s="56" t="s">
        <v>194</v>
      </c>
      <c r="H30" s="232" t="s">
        <v>258</v>
      </c>
      <c r="I30" s="16">
        <v>77</v>
      </c>
      <c r="J30" s="237">
        <f t="shared" si="0"/>
        <v>0.005570489844683393</v>
      </c>
      <c r="K30" s="36"/>
    </row>
    <row r="31" spans="1:11" ht="12.75" customHeight="1">
      <c r="A31" s="14">
        <v>4</v>
      </c>
      <c r="B31" s="61" t="s">
        <v>25</v>
      </c>
      <c r="C31" s="232">
        <f t="shared" si="1"/>
        <v>0.017824074074074076</v>
      </c>
      <c r="D31" s="14">
        <f t="shared" si="2"/>
        <v>71</v>
      </c>
      <c r="E31" s="19">
        <v>6</v>
      </c>
      <c r="F31" s="14">
        <v>29</v>
      </c>
      <c r="G31" s="56" t="s">
        <v>41</v>
      </c>
      <c r="H31" s="58" t="s">
        <v>259</v>
      </c>
      <c r="I31" s="16">
        <v>76</v>
      </c>
      <c r="J31" s="237">
        <f t="shared" si="0"/>
        <v>0.005641427718040621</v>
      </c>
      <c r="K31" s="36"/>
    </row>
    <row r="32" spans="1:11" ht="12.75" customHeight="1">
      <c r="A32" s="14">
        <v>5</v>
      </c>
      <c r="B32" s="61" t="s">
        <v>54</v>
      </c>
      <c r="C32" s="58" t="str">
        <f t="shared" si="1"/>
        <v>00:26:13</v>
      </c>
      <c r="D32" s="14">
        <f t="shared" si="2"/>
        <v>70</v>
      </c>
      <c r="E32" s="19">
        <v>6</v>
      </c>
      <c r="F32" s="14">
        <v>30</v>
      </c>
      <c r="G32" s="56" t="s">
        <v>87</v>
      </c>
      <c r="H32" s="58" t="s">
        <v>260</v>
      </c>
      <c r="I32" s="16">
        <v>75</v>
      </c>
      <c r="J32" s="237">
        <f t="shared" si="0"/>
        <v>0.005686230585424133</v>
      </c>
      <c r="K32" s="36"/>
    </row>
    <row r="33" spans="1:11" ht="12.75" customHeight="1">
      <c r="A33" s="14">
        <v>6</v>
      </c>
      <c r="B33" s="56" t="s">
        <v>58</v>
      </c>
      <c r="C33" s="58" t="str">
        <f t="shared" si="1"/>
        <v>00:26:14</v>
      </c>
      <c r="D33" s="14">
        <f t="shared" si="2"/>
        <v>69</v>
      </c>
      <c r="E33" s="19">
        <v>6</v>
      </c>
      <c r="F33" s="14">
        <v>31</v>
      </c>
      <c r="G33" s="56" t="s">
        <v>100</v>
      </c>
      <c r="H33" s="58" t="s">
        <v>261</v>
      </c>
      <c r="I33" s="16">
        <v>74</v>
      </c>
      <c r="J33" s="237">
        <f t="shared" si="0"/>
        <v>0.005693697729988052</v>
      </c>
      <c r="K33" s="36"/>
    </row>
    <row r="34" spans="1:11" ht="12.75" customHeight="1">
      <c r="A34" s="14">
        <v>7</v>
      </c>
      <c r="B34" s="61" t="s">
        <v>126</v>
      </c>
      <c r="C34" s="58" t="str">
        <f t="shared" si="1"/>
        <v>00:27:24</v>
      </c>
      <c r="D34" s="14">
        <f t="shared" si="2"/>
        <v>67</v>
      </c>
      <c r="E34" s="19">
        <v>6</v>
      </c>
      <c r="F34" s="14">
        <v>32</v>
      </c>
      <c r="G34" s="56" t="s">
        <v>127</v>
      </c>
      <c r="H34" s="58" t="s">
        <v>262</v>
      </c>
      <c r="I34" s="16">
        <v>73</v>
      </c>
      <c r="J34" s="237">
        <f t="shared" si="0"/>
        <v>0.005734767025089606</v>
      </c>
      <c r="K34" s="36"/>
    </row>
    <row r="35" spans="1:11" ht="12.75" customHeight="1">
      <c r="A35" s="14">
        <v>8</v>
      </c>
      <c r="B35" s="56" t="s">
        <v>205</v>
      </c>
      <c r="C35" s="58" t="str">
        <f t="shared" si="1"/>
        <v>00:27:38</v>
      </c>
      <c r="D35" s="14">
        <f t="shared" si="2"/>
        <v>66</v>
      </c>
      <c r="E35" s="19">
        <v>6</v>
      </c>
      <c r="F35" s="14">
        <v>33</v>
      </c>
      <c r="G35" s="56" t="s">
        <v>51</v>
      </c>
      <c r="H35" s="58" t="s">
        <v>263</v>
      </c>
      <c r="I35" s="16">
        <v>72</v>
      </c>
      <c r="J35" s="237">
        <f t="shared" si="0"/>
        <v>0.005738500597371565</v>
      </c>
      <c r="K35" s="36"/>
    </row>
    <row r="36" spans="1:11" ht="12.75" customHeight="1">
      <c r="A36" s="14">
        <v>9</v>
      </c>
      <c r="B36" s="61" t="s">
        <v>110</v>
      </c>
      <c r="C36" s="58" t="str">
        <f t="shared" si="1"/>
        <v>00:27:49</v>
      </c>
      <c r="D36" s="14">
        <f t="shared" si="2"/>
        <v>64</v>
      </c>
      <c r="E36" s="19">
        <v>6</v>
      </c>
      <c r="F36" s="14">
        <v>34</v>
      </c>
      <c r="G36" s="61" t="s">
        <v>25</v>
      </c>
      <c r="H36" s="232">
        <v>0.017824074074074076</v>
      </c>
      <c r="I36" s="16">
        <v>71</v>
      </c>
      <c r="J36" s="237">
        <f t="shared" si="0"/>
        <v>0.005749701314217443</v>
      </c>
      <c r="K36" s="36"/>
    </row>
    <row r="37" spans="1:11" ht="12.75" customHeight="1">
      <c r="A37" s="14">
        <v>10</v>
      </c>
      <c r="B37" s="56" t="s">
        <v>287</v>
      </c>
      <c r="C37" s="58" t="str">
        <f t="shared" si="1"/>
        <v>00:28:06</v>
      </c>
      <c r="D37" s="14">
        <f t="shared" si="2"/>
        <v>63</v>
      </c>
      <c r="E37" s="19">
        <v>6</v>
      </c>
      <c r="F37" s="14">
        <v>35</v>
      </c>
      <c r="G37" s="61" t="s">
        <v>54</v>
      </c>
      <c r="H37" s="58" t="s">
        <v>264</v>
      </c>
      <c r="I37" s="16">
        <v>70</v>
      </c>
      <c r="J37" s="237">
        <f t="shared" si="0"/>
        <v>0.005872909199522102</v>
      </c>
      <c r="K37" s="36"/>
    </row>
    <row r="38" spans="1:11" ht="12.75" customHeight="1">
      <c r="A38" s="14">
        <v>11</v>
      </c>
      <c r="B38" s="56" t="s">
        <v>39</v>
      </c>
      <c r="C38" s="58" t="str">
        <f t="shared" si="1"/>
        <v>00:28:07</v>
      </c>
      <c r="D38" s="14">
        <f t="shared" si="2"/>
        <v>62</v>
      </c>
      <c r="E38" s="19">
        <v>6</v>
      </c>
      <c r="F38" s="14">
        <v>36</v>
      </c>
      <c r="G38" s="56" t="s">
        <v>58</v>
      </c>
      <c r="H38" s="58" t="s">
        <v>265</v>
      </c>
      <c r="I38" s="16">
        <v>69</v>
      </c>
      <c r="J38" s="237">
        <f t="shared" si="0"/>
        <v>0.005876642771804062</v>
      </c>
      <c r="K38" s="36"/>
    </row>
    <row r="39" spans="1:11" ht="12.75" customHeight="1">
      <c r="A39" s="14">
        <v>12</v>
      </c>
      <c r="B39" s="56" t="s">
        <v>145</v>
      </c>
      <c r="C39" s="58" t="str">
        <f t="shared" si="1"/>
        <v>00:28:14</v>
      </c>
      <c r="D39" s="14">
        <f t="shared" si="2"/>
        <v>60</v>
      </c>
      <c r="E39" s="19">
        <v>6</v>
      </c>
      <c r="F39" s="14">
        <v>37</v>
      </c>
      <c r="G39" s="56" t="s">
        <v>94</v>
      </c>
      <c r="H39" s="58" t="s">
        <v>266</v>
      </c>
      <c r="I39" s="16">
        <v>68</v>
      </c>
      <c r="J39" s="237">
        <f t="shared" si="0"/>
        <v>0.005928912783751492</v>
      </c>
      <c r="K39" s="36"/>
    </row>
    <row r="40" spans="1:11" ht="12.75" customHeight="1">
      <c r="A40" s="14">
        <v>13</v>
      </c>
      <c r="B40" s="56" t="s">
        <v>121</v>
      </c>
      <c r="C40" s="58" t="str">
        <f t="shared" si="1"/>
        <v>00:28:28</v>
      </c>
      <c r="D40" s="14">
        <f t="shared" si="2"/>
        <v>58</v>
      </c>
      <c r="E40" s="19">
        <v>6</v>
      </c>
      <c r="F40" s="14">
        <v>38</v>
      </c>
      <c r="G40" s="61" t="s">
        <v>126</v>
      </c>
      <c r="H40" s="58" t="s">
        <v>267</v>
      </c>
      <c r="I40" s="16">
        <v>67</v>
      </c>
      <c r="J40" s="237">
        <f t="shared" si="0"/>
        <v>0.006137992831541219</v>
      </c>
      <c r="K40" s="36"/>
    </row>
    <row r="41" spans="1:11" ht="12.75" customHeight="1">
      <c r="A41" s="14">
        <v>14</v>
      </c>
      <c r="B41" s="56" t="s">
        <v>43</v>
      </c>
      <c r="C41" s="58" t="str">
        <f t="shared" si="1"/>
        <v>00:29:22</v>
      </c>
      <c r="D41" s="14">
        <f t="shared" si="2"/>
        <v>57</v>
      </c>
      <c r="E41" s="19">
        <v>6</v>
      </c>
      <c r="F41" s="14">
        <v>39</v>
      </c>
      <c r="G41" s="56" t="s">
        <v>205</v>
      </c>
      <c r="H41" s="58" t="s">
        <v>268</v>
      </c>
      <c r="I41" s="16">
        <v>66</v>
      </c>
      <c r="J41" s="237">
        <f t="shared" si="0"/>
        <v>0.00619026284348865</v>
      </c>
      <c r="K41" s="34"/>
    </row>
    <row r="42" spans="1:11" ht="12.75" customHeight="1">
      <c r="A42" s="8">
        <v>15</v>
      </c>
      <c r="B42" s="60" t="s">
        <v>108</v>
      </c>
      <c r="C42" s="108" t="str">
        <f t="shared" si="1"/>
        <v>00:30:54</v>
      </c>
      <c r="D42" s="8">
        <f t="shared" si="2"/>
        <v>54</v>
      </c>
      <c r="E42" s="20">
        <v>6</v>
      </c>
      <c r="F42" s="14">
        <v>40</v>
      </c>
      <c r="G42" s="56" t="s">
        <v>60</v>
      </c>
      <c r="H42" s="58" t="s">
        <v>269</v>
      </c>
      <c r="I42" s="16">
        <v>65</v>
      </c>
      <c r="J42" s="237">
        <f t="shared" si="0"/>
        <v>0.006201463560334528</v>
      </c>
      <c r="K42" s="34"/>
    </row>
    <row r="43" spans="1:10" ht="12.75" customHeight="1">
      <c r="A43" s="13">
        <v>1</v>
      </c>
      <c r="B43" s="55" t="s">
        <v>120</v>
      </c>
      <c r="C43" s="234" t="str">
        <f t="shared" si="1"/>
        <v>00:24:35</v>
      </c>
      <c r="D43" s="13">
        <f t="shared" si="2"/>
        <v>79</v>
      </c>
      <c r="E43" s="76">
        <v>7</v>
      </c>
      <c r="F43" s="14">
        <v>41</v>
      </c>
      <c r="G43" s="61" t="s">
        <v>110</v>
      </c>
      <c r="H43" s="58" t="s">
        <v>270</v>
      </c>
      <c r="I43" s="16">
        <v>64</v>
      </c>
      <c r="J43" s="237">
        <f t="shared" si="0"/>
        <v>0.006231332138590203</v>
      </c>
    </row>
    <row r="44" spans="1:10" ht="12.75" customHeight="1">
      <c r="A44" s="14">
        <v>2</v>
      </c>
      <c r="B44" s="56" t="s">
        <v>60</v>
      </c>
      <c r="C44" s="58" t="str">
        <f t="shared" si="1"/>
        <v>00:27:41</v>
      </c>
      <c r="D44" s="14">
        <f t="shared" si="2"/>
        <v>65</v>
      </c>
      <c r="E44" s="59">
        <v>7</v>
      </c>
      <c r="F44" s="14">
        <v>42</v>
      </c>
      <c r="G44" s="56" t="s">
        <v>287</v>
      </c>
      <c r="H44" s="58" t="s">
        <v>271</v>
      </c>
      <c r="I44" s="16">
        <v>63</v>
      </c>
      <c r="J44" s="237">
        <f t="shared" si="0"/>
        <v>0.006294802867383513</v>
      </c>
    </row>
    <row r="45" spans="1:10" ht="12.75" customHeight="1">
      <c r="A45" s="14">
        <v>3</v>
      </c>
      <c r="B45" s="56" t="s">
        <v>26</v>
      </c>
      <c r="C45" s="58" t="str">
        <f t="shared" si="1"/>
        <v>00:28:13</v>
      </c>
      <c r="D45" s="14">
        <f t="shared" si="2"/>
        <v>61</v>
      </c>
      <c r="E45" s="19">
        <v>7</v>
      </c>
      <c r="F45" s="14">
        <v>43</v>
      </c>
      <c r="G45" s="56" t="s">
        <v>39</v>
      </c>
      <c r="H45" s="58" t="s">
        <v>272</v>
      </c>
      <c r="I45" s="16">
        <v>62</v>
      </c>
      <c r="J45" s="237">
        <f t="shared" si="0"/>
        <v>0.006298536439665472</v>
      </c>
    </row>
    <row r="46" spans="1:10" ht="12.75" customHeight="1">
      <c r="A46" s="14">
        <v>4</v>
      </c>
      <c r="B46" s="56" t="s">
        <v>122</v>
      </c>
      <c r="C46" s="58" t="str">
        <f t="shared" si="1"/>
        <v>00:28:27</v>
      </c>
      <c r="D46" s="14">
        <f t="shared" si="2"/>
        <v>59</v>
      </c>
      <c r="E46" s="19">
        <v>7</v>
      </c>
      <c r="F46" s="14">
        <v>44</v>
      </c>
      <c r="G46" s="56" t="s">
        <v>26</v>
      </c>
      <c r="H46" s="58" t="s">
        <v>273</v>
      </c>
      <c r="I46" s="16">
        <v>61</v>
      </c>
      <c r="J46" s="237">
        <f t="shared" si="0"/>
        <v>0.006320937873357227</v>
      </c>
    </row>
    <row r="47" spans="1:10" ht="12.75" customHeight="1">
      <c r="A47" s="14">
        <v>5</v>
      </c>
      <c r="B47" s="56" t="s">
        <v>38</v>
      </c>
      <c r="C47" s="58" t="str">
        <f t="shared" si="1"/>
        <v>00:29:38</v>
      </c>
      <c r="D47" s="14">
        <f t="shared" si="2"/>
        <v>56</v>
      </c>
      <c r="E47" s="19">
        <v>7</v>
      </c>
      <c r="F47" s="14">
        <v>45</v>
      </c>
      <c r="G47" s="56" t="s">
        <v>145</v>
      </c>
      <c r="H47" s="58" t="s">
        <v>274</v>
      </c>
      <c r="I47" s="16">
        <v>60</v>
      </c>
      <c r="J47" s="237">
        <f t="shared" si="0"/>
        <v>0.0063246714456391875</v>
      </c>
    </row>
    <row r="48" spans="1:10" ht="12.75" customHeight="1">
      <c r="A48" s="14">
        <v>6</v>
      </c>
      <c r="B48" s="56" t="s">
        <v>44</v>
      </c>
      <c r="C48" s="58" t="str">
        <f t="shared" si="1"/>
        <v>00:30:48</v>
      </c>
      <c r="D48" s="14">
        <f t="shared" si="2"/>
        <v>55</v>
      </c>
      <c r="E48" s="19">
        <v>7</v>
      </c>
      <c r="F48" s="14">
        <v>46</v>
      </c>
      <c r="G48" s="56" t="s">
        <v>122</v>
      </c>
      <c r="H48" s="58" t="s">
        <v>275</v>
      </c>
      <c r="I48" s="16">
        <v>59</v>
      </c>
      <c r="J48" s="237">
        <f t="shared" si="0"/>
        <v>0.006373207885304659</v>
      </c>
    </row>
    <row r="49" spans="1:10" ht="12.75" customHeight="1">
      <c r="A49" s="14">
        <v>7</v>
      </c>
      <c r="B49" s="61" t="s">
        <v>59</v>
      </c>
      <c r="C49" s="58" t="str">
        <f t="shared" si="1"/>
        <v>00:31:04</v>
      </c>
      <c r="D49" s="14">
        <f t="shared" si="2"/>
        <v>53</v>
      </c>
      <c r="E49" s="19">
        <v>7</v>
      </c>
      <c r="F49" s="14">
        <v>47</v>
      </c>
      <c r="G49" s="56" t="s">
        <v>121</v>
      </c>
      <c r="H49" s="58" t="s">
        <v>276</v>
      </c>
      <c r="I49" s="16">
        <v>58</v>
      </c>
      <c r="J49" s="237">
        <f t="shared" si="0"/>
        <v>0.006376941457586618</v>
      </c>
    </row>
    <row r="50" spans="1:10" ht="12.75" customHeight="1">
      <c r="A50" s="8">
        <v>8</v>
      </c>
      <c r="B50" s="132" t="s">
        <v>57</v>
      </c>
      <c r="C50" s="108" t="str">
        <f t="shared" si="1"/>
        <v>00:31:35</v>
      </c>
      <c r="D50" s="8">
        <f t="shared" si="2"/>
        <v>52</v>
      </c>
      <c r="E50" s="20">
        <v>7</v>
      </c>
      <c r="F50" s="14">
        <v>48</v>
      </c>
      <c r="G50" s="56" t="s">
        <v>43</v>
      </c>
      <c r="H50" s="58" t="s">
        <v>277</v>
      </c>
      <c r="I50" s="16">
        <v>57</v>
      </c>
      <c r="J50" s="237">
        <f t="shared" si="0"/>
        <v>0.006578554360812425</v>
      </c>
    </row>
    <row r="51" spans="1:10" ht="12.75" customHeight="1">
      <c r="A51" s="13">
        <v>1</v>
      </c>
      <c r="B51" s="55" t="s">
        <v>94</v>
      </c>
      <c r="C51" s="231" t="str">
        <f t="shared" si="1"/>
        <v>00:26:28</v>
      </c>
      <c r="D51" s="13">
        <f t="shared" si="2"/>
        <v>68</v>
      </c>
      <c r="E51" s="19">
        <v>8</v>
      </c>
      <c r="F51" s="14">
        <v>49</v>
      </c>
      <c r="G51" s="56" t="s">
        <v>38</v>
      </c>
      <c r="H51" s="58" t="s">
        <v>278</v>
      </c>
      <c r="I51" s="16">
        <v>56</v>
      </c>
      <c r="J51" s="237">
        <f t="shared" si="0"/>
        <v>0.006638291517323775</v>
      </c>
    </row>
    <row r="52" spans="1:10" ht="12.75" customHeight="1">
      <c r="A52" s="8">
        <v>2</v>
      </c>
      <c r="B52" s="60" t="s">
        <v>45</v>
      </c>
      <c r="C52" s="108" t="str">
        <f t="shared" si="1"/>
        <v>00:31:39</v>
      </c>
      <c r="D52" s="8">
        <f t="shared" si="2"/>
        <v>51</v>
      </c>
      <c r="E52" s="20">
        <v>8</v>
      </c>
      <c r="F52" s="14">
        <v>50</v>
      </c>
      <c r="G52" s="56" t="s">
        <v>44</v>
      </c>
      <c r="H52" s="58" t="s">
        <v>279</v>
      </c>
      <c r="I52" s="16">
        <v>55</v>
      </c>
      <c r="J52" s="237">
        <f t="shared" si="0"/>
        <v>0.006899641577060932</v>
      </c>
    </row>
    <row r="53" spans="1:10" ht="12.75" customHeight="1">
      <c r="A53" s="1"/>
      <c r="C53" s="1"/>
      <c r="D53" s="1"/>
      <c r="E53" s="1"/>
      <c r="F53" s="14">
        <v>51</v>
      </c>
      <c r="G53" s="56" t="s">
        <v>108</v>
      </c>
      <c r="H53" s="58" t="s">
        <v>280</v>
      </c>
      <c r="I53" s="16">
        <v>54</v>
      </c>
      <c r="J53" s="237">
        <f t="shared" si="0"/>
        <v>0.006922043010752688</v>
      </c>
    </row>
    <row r="54" spans="1:10" ht="12.75" customHeight="1">
      <c r="A54" s="1"/>
      <c r="C54" s="1"/>
      <c r="D54" s="1"/>
      <c r="E54" s="1"/>
      <c r="F54" s="14">
        <v>52</v>
      </c>
      <c r="G54" s="61" t="s">
        <v>59</v>
      </c>
      <c r="H54" s="58" t="s">
        <v>281</v>
      </c>
      <c r="I54" s="16">
        <v>53</v>
      </c>
      <c r="J54" s="237">
        <f t="shared" si="0"/>
        <v>0.006959378733572282</v>
      </c>
    </row>
    <row r="55" spans="5:10" ht="12.75" customHeight="1">
      <c r="E55" s="1"/>
      <c r="F55" s="14">
        <v>53</v>
      </c>
      <c r="G55" s="61" t="s">
        <v>57</v>
      </c>
      <c r="H55" s="58" t="s">
        <v>282</v>
      </c>
      <c r="I55" s="16">
        <v>52</v>
      </c>
      <c r="J55" s="237">
        <f t="shared" si="0"/>
        <v>0.007075119474313022</v>
      </c>
    </row>
    <row r="56" spans="5:10" ht="12.75" customHeight="1">
      <c r="E56" s="1"/>
      <c r="F56" s="8">
        <v>54</v>
      </c>
      <c r="G56" s="60" t="s">
        <v>45</v>
      </c>
      <c r="H56" s="108" t="s">
        <v>283</v>
      </c>
      <c r="I56" s="27">
        <v>51</v>
      </c>
      <c r="J56" s="238">
        <f t="shared" si="0"/>
        <v>0.007090053763440859</v>
      </c>
    </row>
    <row r="57" spans="5:8" ht="12.75" customHeight="1">
      <c r="E57" s="1"/>
      <c r="F57" s="1"/>
      <c r="H57" s="57"/>
    </row>
    <row r="58" spans="5:8" ht="12.75" customHeight="1">
      <c r="E58" s="1"/>
      <c r="F58" s="1"/>
      <c r="H58" s="57"/>
    </row>
    <row r="59" spans="5:8" ht="12.75" customHeight="1">
      <c r="E59" s="1"/>
      <c r="F59" s="1"/>
      <c r="H59" s="57"/>
    </row>
    <row r="60" spans="5:8" ht="10.5" customHeight="1">
      <c r="E60" s="1"/>
      <c r="F60" s="1"/>
      <c r="H60" s="57"/>
    </row>
    <row r="61" spans="5:8" ht="10.5" customHeight="1">
      <c r="E61" s="1"/>
      <c r="F61" s="1"/>
      <c r="H61" s="57"/>
    </row>
    <row r="62" spans="5:8" ht="10.5" customHeight="1">
      <c r="E62" s="1"/>
      <c r="F62" s="1"/>
      <c r="H62" s="57"/>
    </row>
    <row r="63" spans="5:8" ht="10.5" customHeight="1">
      <c r="E63" s="1"/>
      <c r="F63" s="1"/>
      <c r="H63" s="57"/>
    </row>
    <row r="64" spans="5:8" ht="10.5" customHeight="1">
      <c r="E64" s="1"/>
      <c r="F64" s="1"/>
      <c r="H64" s="57"/>
    </row>
    <row r="65" spans="5:8" ht="10.5" customHeight="1">
      <c r="E65" s="1"/>
      <c r="F65" s="1"/>
      <c r="H65" s="57"/>
    </row>
    <row r="66" spans="5:8" ht="10.5" customHeight="1">
      <c r="E66" s="1"/>
      <c r="F66" s="1"/>
      <c r="H66" s="57"/>
    </row>
    <row r="67" spans="5:8" ht="10.5" customHeight="1">
      <c r="E67" s="1"/>
      <c r="F67" s="1"/>
      <c r="H67" s="57"/>
    </row>
    <row r="68" spans="5:8" ht="10.5" customHeight="1">
      <c r="E68" s="1"/>
      <c r="F68" s="1"/>
      <c r="H68" s="1"/>
    </row>
    <row r="69" spans="5:8" ht="10.5" customHeight="1">
      <c r="E69" s="1"/>
      <c r="F69" s="1"/>
      <c r="H69" s="1"/>
    </row>
    <row r="70" spans="5:8" ht="10.5" customHeight="1">
      <c r="E70" s="1"/>
      <c r="F70" s="1"/>
      <c r="H70" s="1"/>
    </row>
    <row r="71" spans="5:8" ht="10.5" customHeight="1">
      <c r="E71" s="1"/>
      <c r="F71" s="1"/>
      <c r="H71" s="1"/>
    </row>
    <row r="72" spans="5:8" ht="10.5" customHeight="1">
      <c r="E72" s="1"/>
      <c r="F72" s="1"/>
      <c r="H72" s="1"/>
    </row>
    <row r="73" spans="5:8" ht="10.5" customHeight="1">
      <c r="E73" s="1"/>
      <c r="F73" s="1"/>
      <c r="H73" s="1"/>
    </row>
    <row r="74" spans="5:8" ht="10.5" customHeight="1">
      <c r="E74" s="1"/>
      <c r="F74" s="1"/>
      <c r="H74" s="1"/>
    </row>
    <row r="75" spans="5:8" ht="10.5" customHeight="1">
      <c r="E75" s="1"/>
      <c r="F75" s="1"/>
      <c r="H75" s="1"/>
    </row>
    <row r="76" spans="5:8" ht="10.5" customHeight="1">
      <c r="E76" s="1"/>
      <c r="F76" s="1"/>
      <c r="H76" s="1"/>
    </row>
    <row r="77" spans="5:8" ht="10.5" customHeight="1">
      <c r="E77" s="1"/>
      <c r="F77" s="1"/>
      <c r="H77" s="1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V109"/>
  <sheetViews>
    <sheetView showGridLines="0" showZeros="0" tabSelected="1" zoomScalePageLayoutView="0" workbookViewId="0" topLeftCell="A88">
      <selection activeCell="B111" sqref="B111"/>
    </sheetView>
  </sheetViews>
  <sheetFormatPr defaultColWidth="9.140625" defaultRowHeight="12.75"/>
  <cols>
    <col min="1" max="1" width="6.421875" style="2" bestFit="1" customWidth="1"/>
    <col min="2" max="2" width="24.140625" style="1" bestFit="1" customWidth="1"/>
    <col min="3" max="3" width="6.57421875" style="1" bestFit="1" customWidth="1"/>
    <col min="4" max="4" width="7.140625" style="1" bestFit="1" customWidth="1"/>
    <col min="5" max="5" width="5.421875" style="2" customWidth="1"/>
    <col min="6" max="6" width="5.8515625" style="2" customWidth="1"/>
    <col min="7" max="7" width="5.421875" style="2" customWidth="1"/>
    <col min="8" max="9" width="4.00390625" style="2" bestFit="1" customWidth="1"/>
    <col min="10" max="10" width="5.140625" style="2" customWidth="1"/>
    <col min="11" max="11" width="5.00390625" style="2" customWidth="1"/>
    <col min="12" max="12" width="5.421875" style="2" bestFit="1" customWidth="1"/>
    <col min="13" max="14" width="4.00390625" style="2" bestFit="1" customWidth="1"/>
    <col min="15" max="15" width="6.8515625" style="141" bestFit="1" customWidth="1"/>
    <col min="16" max="16" width="3.57421875" style="2" customWidth="1"/>
    <col min="17" max="17" width="1.7109375" style="0" customWidth="1"/>
    <col min="19" max="19" width="16.140625" style="0" bestFit="1" customWidth="1"/>
    <col min="20" max="20" width="13.8515625" style="1" bestFit="1" customWidth="1"/>
    <col min="21" max="21" width="12.57421875" style="2" bestFit="1" customWidth="1"/>
    <col min="22" max="22" width="19.140625" style="1" bestFit="1" customWidth="1"/>
    <col min="23" max="16384" width="9.140625" style="1" customWidth="1"/>
  </cols>
  <sheetData>
    <row r="1" spans="2:6" ht="16.5" customHeight="1" thickBot="1">
      <c r="B1" s="41" t="s">
        <v>4</v>
      </c>
      <c r="F1" s="42" t="s">
        <v>11</v>
      </c>
    </row>
    <row r="2" spans="1:20" s="6" customFormat="1" ht="13.5" thickBot="1">
      <c r="A2" s="86" t="s">
        <v>10</v>
      </c>
      <c r="B2" s="146" t="s">
        <v>9</v>
      </c>
      <c r="C2" s="146" t="s">
        <v>2</v>
      </c>
      <c r="D2" s="146" t="s">
        <v>3</v>
      </c>
      <c r="E2" s="146">
        <v>1</v>
      </c>
      <c r="F2" s="146">
        <v>2</v>
      </c>
      <c r="G2" s="146">
        <v>3</v>
      </c>
      <c r="H2" s="146">
        <v>4</v>
      </c>
      <c r="I2" s="146">
        <v>5</v>
      </c>
      <c r="J2" s="146">
        <v>6</v>
      </c>
      <c r="K2" s="146">
        <v>7</v>
      </c>
      <c r="L2" s="146">
        <v>8</v>
      </c>
      <c r="M2" s="146">
        <v>9</v>
      </c>
      <c r="N2" s="146">
        <v>10</v>
      </c>
      <c r="O2" s="250" t="s">
        <v>8</v>
      </c>
      <c r="P2" s="251"/>
      <c r="R2" s="43" t="s">
        <v>17</v>
      </c>
      <c r="S2" s="9" t="s">
        <v>15</v>
      </c>
      <c r="T2" s="43" t="s">
        <v>16</v>
      </c>
    </row>
    <row r="3" spans="1:20" ht="12.75" customHeight="1">
      <c r="A3" s="142">
        <v>1</v>
      </c>
      <c r="B3" s="219" t="s">
        <v>114</v>
      </c>
      <c r="C3" s="148">
        <f aca="true" t="shared" si="0" ref="C3:C34">COUNTIF(E3:N3,"&gt;0")</f>
        <v>7</v>
      </c>
      <c r="D3" s="148">
        <f>SUM(LARGE(E3:N3,{1,2,3,4,5,6,7}))</f>
        <v>700</v>
      </c>
      <c r="E3" s="149">
        <f>IF(ISERROR(VLOOKUP(B3,'Race 1'!$H$3:$J$70,3,FALSE)),0,VLOOKUP(B3,'Race 1'!$H$3:$J$70,3,FALSE))</f>
        <v>100</v>
      </c>
      <c r="F3" s="149">
        <f>IF(ISERROR(VLOOKUP(B3,'Race 2'!$H$3:$J$64,3,FALSE)),0,VLOOKUP(B3,'Race 2'!$H$3:$J$64,3,FALSE))</f>
        <v>100</v>
      </c>
      <c r="G3" s="149">
        <f>IF(ISERROR(VLOOKUP(B3,'Race 3'!$H$3:$J$70,3,FALSE)),0,VLOOKUP(B3,'Race 3'!$H$3:$J$70,3,FALSE))</f>
        <v>100</v>
      </c>
      <c r="H3" s="149">
        <f>IF(ISERROR(VLOOKUP(B3,'Race 4'!$H$3:$J$52,3,FALSE)),0,VLOOKUP(B3,'Race 4'!$H$3:$J$52,3,FALSE))</f>
        <v>100</v>
      </c>
      <c r="I3" s="148">
        <f>IF(ISERROR(VLOOKUP(B3,'Race 5'!$G$3:$I$49,3,FALSE)),0,VLOOKUP(B3,'Race 5'!$G$3:$I$49,3,FALSE))</f>
        <v>100</v>
      </c>
      <c r="J3" s="148">
        <f>IF(ISERROR(VLOOKUP(B3,'Race 6'!$G$3:$I$62,3,FALSE)),0,VLOOKUP(B3,'Race 6'!$G$3:$I$62,3,FALSE))</f>
        <v>0</v>
      </c>
      <c r="K3" s="148">
        <f>IF(ISERROR(VLOOKUP($B3,'Race 7'!$G$3:$I$66,3,FALSE)),0,VLOOKUP($B3,'Race 7'!$G$3:$I$66,3,FALSE))</f>
        <v>100</v>
      </c>
      <c r="L3" s="148">
        <f>IF(ISERROR(VLOOKUP($B3,'Race 8'!$G$3:$I$56,3,FALSE)),0,VLOOKUP($B3,'Race 8'!$G$3:$I$56,3,FALSE))</f>
        <v>100</v>
      </c>
      <c r="M3" s="148">
        <f>IF(ISERROR(VLOOKUP($B3,'Race 9'!$G$3:$I$70,3,FALSE)),0,VLOOKUP($B3,'Race 9'!$G$3:$I$70,3,FALSE))</f>
        <v>0</v>
      </c>
      <c r="N3" s="148">
        <f>IF(ISERROR(VLOOKUP($B3,'Race 10'!$G$3:$I$70,3,FALSE)),0,VLOOKUP($B3,'Race 10'!$G$3:$I$70,3,FALSE))</f>
        <v>0</v>
      </c>
      <c r="O3" s="247">
        <v>1</v>
      </c>
      <c r="P3" s="160">
        <v>1</v>
      </c>
      <c r="R3" s="191" t="s">
        <v>64</v>
      </c>
      <c r="S3" s="192" t="str">
        <f>'Race 1'!L3</f>
        <v>Mark Eakins</v>
      </c>
      <c r="T3" s="191" t="str">
        <f>'Race 1'!L4</f>
        <v>Louise Eakins</v>
      </c>
    </row>
    <row r="4" spans="1:20" ht="12" customHeight="1">
      <c r="A4" s="143">
        <v>2</v>
      </c>
      <c r="B4" s="154" t="s">
        <v>76</v>
      </c>
      <c r="C4" s="152">
        <f t="shared" si="0"/>
        <v>8</v>
      </c>
      <c r="D4" s="152">
        <f>SUM(LARGE(E4:N4,{1,2,3,4,5,6,7}))</f>
        <v>695</v>
      </c>
      <c r="E4" s="153">
        <f>IF(ISERROR(VLOOKUP(B4,'Race 1'!$H$3:$J$70,3,FALSE)),0,VLOOKUP(B4,'Race 1'!$H$3:$J$70,3,FALSE))</f>
        <v>0</v>
      </c>
      <c r="F4" s="153">
        <f>IF(ISERROR(VLOOKUP(B4,'Race 2'!$H$3:$J$64,3,FALSE)),0,VLOOKUP(B4,'Race 2'!$H$3:$J$64,3,FALSE))</f>
        <v>0</v>
      </c>
      <c r="G4" s="153">
        <f>IF(ISERROR(VLOOKUP(B4,'Race 3'!$H$3:$J$70,3,FALSE)),0,VLOOKUP(B4,'Race 3'!$H$3:$J$70,3,FALSE))</f>
        <v>99</v>
      </c>
      <c r="H4" s="153">
        <f>IF(ISERROR(VLOOKUP(B4,'Race 4'!$H$3:$J$52,3,FALSE)),0,VLOOKUP(B4,'Race 4'!$H$3:$J$52,3,FALSE))</f>
        <v>99</v>
      </c>
      <c r="I4" s="152">
        <f>IF(ISERROR(VLOOKUP(B4,'Race 5'!$G$3:$I$49,3,FALSE)),0,VLOOKUP(B4,'Race 5'!$G$3:$I$49,3,FALSE))</f>
        <v>99</v>
      </c>
      <c r="J4" s="152">
        <f>IF(ISERROR(VLOOKUP(B4,'Race 6'!$G$3:$I$62,3,FALSE)),0,VLOOKUP(B4,'Race 6'!$G$3:$I$62,3,FALSE))</f>
        <v>100</v>
      </c>
      <c r="K4" s="152">
        <f>IF(ISERROR(VLOOKUP($B4,'Race 7'!$G$3:$I$66,3,FALSE)),0,VLOOKUP($B4,'Race 7'!$G$3:$I$66,3,FALSE))</f>
        <v>99</v>
      </c>
      <c r="L4" s="152">
        <f>IF(ISERROR(VLOOKUP($B4,'Race 8'!$G$3:$I$56,3,FALSE)),0,VLOOKUP($B4,'Race 8'!$G$3:$I$56,3,FALSE))</f>
        <v>99</v>
      </c>
      <c r="M4" s="152">
        <f>IF(ISERROR(VLOOKUP($B4,'Race 9'!$G$3:$I$70,3,FALSE)),0,VLOOKUP($B4,'Race 9'!$G$3:$I$70,3,FALSE))</f>
        <v>100</v>
      </c>
      <c r="N4" s="152">
        <f>IF(ISERROR(VLOOKUP($B4,'Race 10'!$G$3:$I$70,3,FALSE)),0,VLOOKUP($B4,'Race 10'!$G$3:$I$70,3,FALSE))</f>
        <v>99</v>
      </c>
      <c r="O4" s="248"/>
      <c r="P4" s="160">
        <v>1</v>
      </c>
      <c r="R4" s="191" t="s">
        <v>65</v>
      </c>
      <c r="S4" s="192" t="str">
        <f>'Race 2'!L3</f>
        <v>Rob Sandles</v>
      </c>
      <c r="T4" s="191" t="str">
        <f>'Race 2'!L4</f>
        <v>Gwen Smith</v>
      </c>
    </row>
    <row r="5" spans="1:20" ht="12.75">
      <c r="A5" s="152">
        <v>3</v>
      </c>
      <c r="B5" s="155" t="s">
        <v>107</v>
      </c>
      <c r="C5" s="152">
        <f t="shared" si="0"/>
        <v>10</v>
      </c>
      <c r="D5" s="152">
        <f>SUM(LARGE(E5:N5,{1,2,3,4,5,6,7}))</f>
        <v>687</v>
      </c>
      <c r="E5" s="153">
        <f>IF(ISERROR(VLOOKUP(B5,'Race 1'!$H$3:$J$70,3,FALSE)),0,VLOOKUP(B5,'Race 1'!$H$3:$J$70,3,FALSE))</f>
        <v>98</v>
      </c>
      <c r="F5" s="153">
        <f>IF(ISERROR(VLOOKUP(B5,'Race 2'!$H$3:$J$64,3,FALSE)),0,VLOOKUP(B5,'Race 2'!$H$3:$J$64,3,FALSE))</f>
        <v>98</v>
      </c>
      <c r="G5" s="153">
        <f>IF(ISERROR(VLOOKUP(B5,'Race 3'!$H$3:$J$70,3,FALSE)),0,VLOOKUP(B5,'Race 3'!$H$3:$J$70,3,FALSE))</f>
        <v>95</v>
      </c>
      <c r="H5" s="153">
        <f>IF(ISERROR(VLOOKUP(B5,'Race 4'!$H$3:$J$52,3,FALSE)),0,VLOOKUP(B5,'Race 4'!$H$3:$J$52,3,FALSE))</f>
        <v>98</v>
      </c>
      <c r="I5" s="152">
        <f>IF(ISERROR(VLOOKUP(B5,'Race 5'!$G$3:$I$49,3,FALSE)),0,VLOOKUP(B5,'Race 5'!$G$3:$I$49,3,FALSE))</f>
        <v>97</v>
      </c>
      <c r="J5" s="152">
        <f>IF(ISERROR(VLOOKUP(B5,'Race 6'!$G$3:$I$62,3,FALSE)),0,VLOOKUP(B5,'Race 6'!$G$3:$I$62,3,FALSE))</f>
        <v>98</v>
      </c>
      <c r="K5" s="152">
        <f>IF(ISERROR(VLOOKUP($B5,'Race 7'!$G$3:$I$66,3,FALSE)),0,VLOOKUP($B5,'Race 7'!$G$3:$I$66,3,FALSE))</f>
        <v>96</v>
      </c>
      <c r="L5" s="152">
        <f>IF(ISERROR(VLOOKUP($B5,'Race 8'!$G$3:$I$56,3,FALSE)),0,VLOOKUP($B5,'Race 8'!$G$3:$I$56,3,FALSE))</f>
        <v>98</v>
      </c>
      <c r="M5" s="152">
        <f>IF(ISERROR(VLOOKUP($B5,'Race 9'!$G$3:$I$70,3,FALSE)),0,VLOOKUP($B5,'Race 9'!$G$3:$I$70,3,FALSE))</f>
        <v>99</v>
      </c>
      <c r="N5" s="152">
        <f>IF(ISERROR(VLOOKUP($B5,'Race 10'!$G$3:$I$70,3,FALSE)),0,VLOOKUP($B5,'Race 10'!$G$3:$I$70,3,FALSE))</f>
        <v>98</v>
      </c>
      <c r="O5" s="248"/>
      <c r="P5" s="160">
        <v>1</v>
      </c>
      <c r="R5" s="191" t="s">
        <v>66</v>
      </c>
      <c r="S5" s="192" t="str">
        <f>'Race 3'!L3</f>
        <v>Cayo Arran</v>
      </c>
      <c r="T5" s="191" t="str">
        <f>'Race 3'!L4</f>
        <v>Alice Sullivan</v>
      </c>
    </row>
    <row r="6" spans="1:20" ht="12.75">
      <c r="A6" s="152">
        <v>4</v>
      </c>
      <c r="B6" s="151" t="s">
        <v>20</v>
      </c>
      <c r="C6" s="152">
        <f t="shared" si="0"/>
        <v>7</v>
      </c>
      <c r="D6" s="152">
        <f>SUM(LARGE(E6:N6,{1,2,3,4,5,6,7}))</f>
        <v>683</v>
      </c>
      <c r="E6" s="153">
        <f>IF(ISERROR(VLOOKUP(B6,'Race 1'!$H$3:$J$70,3,FALSE)),0,VLOOKUP(B6,'Race 1'!$H$3:$J$70,3,FALSE))</f>
        <v>99</v>
      </c>
      <c r="F6" s="153">
        <f>IF(ISERROR(VLOOKUP(B6,'Race 2'!$H$3:$J$64,3,FALSE)),0,VLOOKUP(B6,'Race 2'!$H$3:$J$64,3,FALSE))</f>
        <v>99</v>
      </c>
      <c r="G6" s="153">
        <f>IF(ISERROR(VLOOKUP(B6,'Race 3'!$H$3:$J$70,3,FALSE)),0,VLOOKUP(B6,'Race 3'!$H$3:$J$70,3,FALSE))</f>
        <v>96</v>
      </c>
      <c r="H6" s="153">
        <f>IF(ISERROR(VLOOKUP(B6,'Race 4'!$H$3:$J$52,3,FALSE)),0,VLOOKUP(B6,'Race 4'!$H$3:$J$52,3,FALSE))</f>
        <v>97</v>
      </c>
      <c r="I6" s="152">
        <f>IF(ISERROR(VLOOKUP(B6,'Race 5'!$G$3:$I$49,3,FALSE)),0,VLOOKUP(B6,'Race 5'!$G$3:$I$49,3,FALSE))</f>
        <v>98</v>
      </c>
      <c r="J6" s="152">
        <f>IF(ISERROR(VLOOKUP(B6,'Race 6'!$G$3:$I$62,3,FALSE)),0,VLOOKUP(B6,'Race 6'!$G$3:$I$62,3,FALSE))</f>
        <v>97</v>
      </c>
      <c r="K6" s="152">
        <f>IF(ISERROR(VLOOKUP($B6,'Race 7'!$G$3:$I$66,3,FALSE)),0,VLOOKUP($B6,'Race 7'!$G$3:$I$66,3,FALSE))</f>
        <v>0</v>
      </c>
      <c r="L6" s="152">
        <f>IF(ISERROR(VLOOKUP($B6,'Race 8'!$G$3:$I$56,3,FALSE)),0,VLOOKUP($B6,'Race 8'!$G$3:$I$56,3,FALSE))</f>
        <v>0</v>
      </c>
      <c r="M6" s="152">
        <f>IF(ISERROR(VLOOKUP($B6,'Race 9'!$G$3:$I$70,3,FALSE)),0,VLOOKUP($B6,'Race 9'!$G$3:$I$70,3,FALSE))</f>
        <v>97</v>
      </c>
      <c r="N6" s="152">
        <f>IF(ISERROR(VLOOKUP($B6,'Race 10'!$G$3:$I$70,3,FALSE)),0,VLOOKUP($B6,'Race 10'!$G$3:$I$70,3,FALSE))</f>
        <v>0</v>
      </c>
      <c r="O6" s="248"/>
      <c r="P6" s="160">
        <v>1</v>
      </c>
      <c r="R6" s="54" t="s">
        <v>67</v>
      </c>
      <c r="S6" s="193" t="str">
        <f>'Race 4'!L3</f>
        <v>Christopher Jones </v>
      </c>
      <c r="T6" s="54" t="str">
        <f>'Race 4'!L5</f>
        <v>Vicky Holmes</v>
      </c>
    </row>
    <row r="7" spans="1:20" ht="12.75">
      <c r="A7" s="143">
        <v>5</v>
      </c>
      <c r="B7" s="151" t="s">
        <v>105</v>
      </c>
      <c r="C7" s="152">
        <f t="shared" si="0"/>
        <v>4</v>
      </c>
      <c r="D7" s="152">
        <f>SUM(LARGE(E7:N7,{1,2,3,4,5,6,7}))</f>
        <v>370</v>
      </c>
      <c r="E7" s="153">
        <f>IF(ISERROR(VLOOKUP(B7,'Race 1'!$H$3:$J$70,3,FALSE)),0,VLOOKUP(B7,'Race 1'!$H$3:$J$70,3,FALSE))</f>
        <v>94</v>
      </c>
      <c r="F7" s="153">
        <f>IF(ISERROR(VLOOKUP(B7,'Race 2'!$H$3:$J$64,3,FALSE)),0,VLOOKUP(B7,'Race 2'!$H$3:$J$64,3,FALSE))</f>
        <v>0</v>
      </c>
      <c r="G7" s="153">
        <f>IF(ISERROR(VLOOKUP(B7,'Race 3'!$H$3:$J$70,3,FALSE)),0,VLOOKUP(B7,'Race 3'!$H$3:$J$70,3,FALSE))</f>
        <v>89</v>
      </c>
      <c r="H7" s="153">
        <f>IF(ISERROR(VLOOKUP(B7,'Race 4'!$H$3:$J$52,3,FALSE)),0,VLOOKUP(B7,'Race 4'!$H$3:$J$52,3,FALSE))</f>
        <v>95</v>
      </c>
      <c r="I7" s="152">
        <f>IF(ISERROR(VLOOKUP(B7,'Race 5'!$G$3:$I$49,3,FALSE)),0,VLOOKUP(B7,'Race 5'!$G$3:$I$49,3,FALSE))</f>
        <v>92</v>
      </c>
      <c r="J7" s="152">
        <f>IF(ISERROR(VLOOKUP(B7,'Race 6'!$G$3:$I$62,3,FALSE)),0,VLOOKUP(B7,'Race 6'!$G$3:$I$62,3,FALSE))</f>
        <v>0</v>
      </c>
      <c r="K7" s="152">
        <f>IF(ISERROR(VLOOKUP($B7,'Race 7'!$G$3:$I$66,3,FALSE)),0,VLOOKUP($B7,'Race 7'!$G$3:$I$66,3,FALSE))</f>
        <v>0</v>
      </c>
      <c r="L7" s="152">
        <f>IF(ISERROR(VLOOKUP($B7,'Race 8'!$G$3:$I$56,3,FALSE)),0,VLOOKUP($B7,'Race 8'!$G$3:$I$56,3,FALSE))</f>
        <v>0</v>
      </c>
      <c r="M7" s="152">
        <f>IF(ISERROR(VLOOKUP($B7,'Race 9'!$G$3:$I$70,3,FALSE)),0,VLOOKUP($B7,'Race 9'!$G$3:$I$70,3,FALSE))</f>
        <v>0</v>
      </c>
      <c r="N7" s="152">
        <f>IF(ISERROR(VLOOKUP($B7,'Race 10'!$G$3:$I$70,3,FALSE)),0,VLOOKUP($B7,'Race 10'!$G$3:$I$70,3,FALSE))</f>
        <v>0</v>
      </c>
      <c r="O7" s="248"/>
      <c r="P7" s="160">
        <v>1</v>
      </c>
      <c r="R7" s="60"/>
      <c r="S7" s="44" t="str">
        <f>'Race 4'!L4</f>
        <v>Ashley Pascoe</v>
      </c>
      <c r="T7" s="37"/>
    </row>
    <row r="8" spans="1:20" ht="12.75">
      <c r="A8" s="143">
        <v>6</v>
      </c>
      <c r="B8" s="151" t="s">
        <v>48</v>
      </c>
      <c r="C8" s="152">
        <f t="shared" si="0"/>
        <v>3</v>
      </c>
      <c r="D8" s="152">
        <f>SUM(LARGE(E8:N8,{1,2,3,4,5,6,7}))</f>
        <v>291</v>
      </c>
      <c r="E8" s="153">
        <f>IF(ISERROR(VLOOKUP(B8,'Race 1'!$H$3:$J$70,3,FALSE)),0,VLOOKUP(B8,'Race 1'!$H$3:$J$70,3,FALSE))</f>
        <v>96</v>
      </c>
      <c r="F8" s="153">
        <f>IF(ISERROR(VLOOKUP(B8,'Race 2'!$H$3:$J$64,3,FALSE)),0,VLOOKUP(B8,'Race 2'!$H$3:$J$64,3,FALSE))</f>
        <v>0</v>
      </c>
      <c r="G8" s="153">
        <f>IF(ISERROR(VLOOKUP(B8,'Race 3'!$H$3:$J$70,3,FALSE)),0,VLOOKUP(B8,'Race 3'!$H$3:$J$70,3,FALSE))</f>
        <v>98</v>
      </c>
      <c r="H8" s="153">
        <f>IF(ISERROR(VLOOKUP(B8,'Race 4'!$H$3:$J$52,3,FALSE)),0,VLOOKUP(B8,'Race 4'!$H$3:$J$52,3,FALSE))</f>
        <v>0</v>
      </c>
      <c r="I8" s="152">
        <f>IF(ISERROR(VLOOKUP(B8,'Race 5'!$G$3:$I$49,3,FALSE)),0,VLOOKUP(B8,'Race 5'!$G$3:$I$49,3,FALSE))</f>
        <v>0</v>
      </c>
      <c r="J8" s="152">
        <f>IF(ISERROR(VLOOKUP(B8,'Race 6'!$G$3:$I$62,3,FALSE)),0,VLOOKUP(B8,'Race 6'!$G$3:$I$62,3,FALSE))</f>
        <v>0</v>
      </c>
      <c r="K8" s="152">
        <f>IF(ISERROR(VLOOKUP($B8,'Race 7'!$G$3:$I$66,3,FALSE)),0,VLOOKUP($B8,'Race 7'!$G$3:$I$66,3,FALSE))</f>
        <v>97</v>
      </c>
      <c r="L8" s="152">
        <f>IF(ISERROR(VLOOKUP($B8,'Race 8'!$G$3:$I$56,3,FALSE)),0,VLOOKUP($B8,'Race 8'!$G$3:$I$56,3,FALSE))</f>
        <v>0</v>
      </c>
      <c r="M8" s="152">
        <f>IF(ISERROR(VLOOKUP($B8,'Race 9'!$G$3:$I$70,3,FALSE)),0,VLOOKUP($B8,'Race 9'!$G$3:$I$70,3,FALSE))</f>
        <v>0</v>
      </c>
      <c r="N8" s="152">
        <f>IF(ISERROR(VLOOKUP($B8,'Race 10'!$G$3:$I$70,3,FALSE)),0,VLOOKUP($B8,'Race 10'!$G$3:$I$70,3,FALSE))</f>
        <v>0</v>
      </c>
      <c r="O8" s="248"/>
      <c r="P8" s="160">
        <v>1</v>
      </c>
      <c r="R8" s="191" t="s">
        <v>68</v>
      </c>
      <c r="S8" s="192" t="str">
        <f>'Race 5'!K3</f>
        <v>Elfed Joseph</v>
      </c>
      <c r="T8" s="191" t="str">
        <f>'Race 5'!K4</f>
        <v>Sarah Barham</v>
      </c>
    </row>
    <row r="9" spans="1:20" ht="12.75">
      <c r="A9" s="143">
        <v>7</v>
      </c>
      <c r="B9" s="155" t="s">
        <v>33</v>
      </c>
      <c r="C9" s="152">
        <f t="shared" si="0"/>
        <v>3</v>
      </c>
      <c r="D9" s="152">
        <f>SUM(LARGE(E9:N9,{1,2,3,4,5,6,7}))</f>
        <v>280</v>
      </c>
      <c r="E9" s="153">
        <f>IF(ISERROR(VLOOKUP(B9,'Race 1'!$H$3:$J$70,3,FALSE)),0,VLOOKUP(B9,'Race 1'!$H$3:$J$70,3,FALSE))</f>
        <v>0</v>
      </c>
      <c r="F9" s="153">
        <f>IF(ISERROR(VLOOKUP(B9,'Race 2'!$H$3:$J$64,3,FALSE)),0,VLOOKUP(B9,'Race 2'!$H$3:$J$64,3,FALSE))</f>
        <v>94</v>
      </c>
      <c r="G9" s="153">
        <f>IF(ISERROR(VLOOKUP(B9,'Race 3'!$H$3:$J$70,3,FALSE)),0,VLOOKUP(B9,'Race 3'!$H$3:$J$70,3,FALSE))</f>
        <v>90</v>
      </c>
      <c r="H9" s="153">
        <f>IF(ISERROR(VLOOKUP(B9,'Race 4'!$H$3:$J$52,3,FALSE)),0,VLOOKUP(B9,'Race 4'!$H$3:$J$52,3,FALSE))</f>
        <v>0</v>
      </c>
      <c r="I9" s="152">
        <f>IF(ISERROR(VLOOKUP(B9,'Race 5'!$G$3:$I$49,3,FALSE)),0,VLOOKUP(B9,'Race 5'!$G$3:$I$49,3,FALSE))</f>
        <v>0</v>
      </c>
      <c r="J9" s="152">
        <f>IF(ISERROR(VLOOKUP(B9,'Race 6'!$G$3:$I$62,3,FALSE)),0,VLOOKUP(B9,'Race 6'!$G$3:$I$62,3,FALSE))</f>
        <v>96</v>
      </c>
      <c r="K9" s="152">
        <f>IF(ISERROR(VLOOKUP($B9,'Race 7'!$G$3:$I$66,3,FALSE)),0,VLOOKUP($B9,'Race 7'!$G$3:$I$66,3,FALSE))</f>
        <v>0</v>
      </c>
      <c r="L9" s="152">
        <f>IF(ISERROR(VLOOKUP($B9,'Race 8'!$G$3:$I$56,3,FALSE)),0,VLOOKUP($B9,'Race 8'!$G$3:$I$56,3,FALSE))</f>
        <v>0</v>
      </c>
      <c r="M9" s="152">
        <f>IF(ISERROR(VLOOKUP($B9,'Race 9'!$G$3:$I$70,3,FALSE)),0,VLOOKUP($B9,'Race 9'!$G$3:$I$70,3,FALSE))</f>
        <v>0</v>
      </c>
      <c r="N9" s="152">
        <f>IF(ISERROR(VLOOKUP($B9,'Race 10'!$G$3:$I$70,3,FALSE)),0,VLOOKUP($B9,'Race 10'!$G$3:$I$70,3,FALSE))</f>
        <v>0</v>
      </c>
      <c r="O9" s="248"/>
      <c r="P9" s="160">
        <v>1</v>
      </c>
      <c r="R9" s="191" t="s">
        <v>69</v>
      </c>
      <c r="S9" s="192" t="str">
        <f>'Race 6'!K3</f>
        <v>Chris Francis</v>
      </c>
      <c r="T9" s="191" t="str">
        <f>'Race 6'!K4</f>
        <v>Laura Sharpe</v>
      </c>
    </row>
    <row r="10" spans="1:20" ht="12.75">
      <c r="A10" s="143">
        <v>8</v>
      </c>
      <c r="B10" s="155" t="s">
        <v>115</v>
      </c>
      <c r="C10" s="152">
        <f t="shared" si="0"/>
        <v>3</v>
      </c>
      <c r="D10" s="152">
        <f>SUM(LARGE(E10:N10,{1,2,3,4,5,6,7}))</f>
        <v>279</v>
      </c>
      <c r="E10" s="153">
        <f>IF(ISERROR(VLOOKUP(B10,'Race 1'!$H$3:$J$70,3,FALSE)),0,VLOOKUP(B10,'Race 1'!$H$3:$J$70,3,FALSE))</f>
        <v>95</v>
      </c>
      <c r="F10" s="153">
        <f>IF(ISERROR(VLOOKUP(B10,'Race 2'!$H$3:$J$64,3,FALSE)),0,VLOOKUP(B10,'Race 2'!$H$3:$J$64,3,FALSE))</f>
        <v>95</v>
      </c>
      <c r="G10" s="153">
        <f>IF(ISERROR(VLOOKUP(B10,'Race 3'!$H$3:$J$70,3,FALSE)),0,VLOOKUP(B10,'Race 3'!$H$3:$J$70,3,FALSE))</f>
        <v>0</v>
      </c>
      <c r="H10" s="153">
        <f>IF(ISERROR(VLOOKUP(B10,'Race 4'!$H$3:$J$52,3,FALSE)),0,VLOOKUP(B10,'Race 4'!$H$3:$J$52,3,FALSE))</f>
        <v>0</v>
      </c>
      <c r="I10" s="152">
        <f>IF(ISERROR(VLOOKUP(B10,'Race 5'!$G$3:$I$49,3,FALSE)),0,VLOOKUP(B10,'Race 5'!$G$3:$I$49,3,FALSE))</f>
        <v>0</v>
      </c>
      <c r="J10" s="152">
        <f>IF(ISERROR(VLOOKUP(B10,'Race 6'!$G$3:$I$62,3,FALSE)),0,VLOOKUP(B10,'Race 6'!$G$3:$I$62,3,FALSE))</f>
        <v>0</v>
      </c>
      <c r="K10" s="152">
        <f>IF(ISERROR(VLOOKUP($B10,'Race 7'!$G$3:$I$66,3,FALSE)),0,VLOOKUP($B10,'Race 7'!$G$3:$I$66,3,FALSE))</f>
        <v>89</v>
      </c>
      <c r="L10" s="152">
        <f>IF(ISERROR(VLOOKUP($B10,'Race 8'!$G$3:$I$56,3,FALSE)),0,VLOOKUP($B10,'Race 8'!$G$3:$I$56,3,FALSE))</f>
        <v>0</v>
      </c>
      <c r="M10" s="152">
        <f>IF(ISERROR(VLOOKUP($B10,'Race 9'!$G$3:$I$70,3,FALSE)),0,VLOOKUP($B10,'Race 9'!$G$3:$I$70,3,FALSE))</f>
        <v>0</v>
      </c>
      <c r="N10" s="152">
        <f>IF(ISERROR(VLOOKUP($B10,'Race 10'!$G$3:$I$70,3,FALSE)),0,VLOOKUP($B10,'Race 10'!$G$3:$I$70,3,FALSE))</f>
        <v>0</v>
      </c>
      <c r="O10" s="248"/>
      <c r="P10" s="160">
        <v>1</v>
      </c>
      <c r="R10" s="191" t="s">
        <v>70</v>
      </c>
      <c r="S10" s="192" t="str">
        <f>'Race 7'!K3</f>
        <v>Nathan Flear</v>
      </c>
      <c r="T10" s="191" t="str">
        <f>'Race 7'!K4</f>
        <v>Sharon Trotman</v>
      </c>
    </row>
    <row r="11" spans="1:20" ht="12.75">
      <c r="A11" s="143">
        <v>9</v>
      </c>
      <c r="B11" s="155" t="s">
        <v>284</v>
      </c>
      <c r="C11" s="152">
        <f t="shared" si="0"/>
        <v>1</v>
      </c>
      <c r="D11" s="152">
        <f>SUM(LARGE(E11:N11,{1,2,3,4,5,6,7}))</f>
        <v>100</v>
      </c>
      <c r="E11" s="153">
        <f>IF(ISERROR(VLOOKUP(B11,'Race 1'!$H$3:$J$70,3,FALSE)),0,VLOOKUP(B11,'Race 1'!$H$3:$J$70,3,FALSE))</f>
        <v>0</v>
      </c>
      <c r="F11" s="153">
        <f>IF(ISERROR(VLOOKUP(B11,'Race 2'!$H$3:$J$64,3,FALSE)),0,VLOOKUP(B11,'Race 2'!$H$3:$J$64,3,FALSE))</f>
        <v>0</v>
      </c>
      <c r="G11" s="153">
        <f>IF(ISERROR(VLOOKUP(B11,'Race 3'!$H$3:$J$70,3,FALSE)),0,VLOOKUP(B11,'Race 3'!$H$3:$J$70,3,FALSE))</f>
        <v>0</v>
      </c>
      <c r="H11" s="153">
        <f>IF(ISERROR(VLOOKUP(B11,'Race 4'!$H$3:$J$52,3,FALSE)),0,VLOOKUP(B11,'Race 4'!$H$3:$J$52,3,FALSE))</f>
        <v>0</v>
      </c>
      <c r="I11" s="152">
        <f>IF(ISERROR(VLOOKUP(B11,'Race 5'!$G$3:$I$49,3,FALSE)),0,VLOOKUP(B11,'Race 5'!$G$3:$I$49,3,FALSE))</f>
        <v>0</v>
      </c>
      <c r="J11" s="152">
        <f>IF(ISERROR(VLOOKUP(B11,'Race 6'!$G$3:$I$62,3,FALSE)),0,VLOOKUP(B11,'Race 6'!$G$3:$I$62,3,FALSE))</f>
        <v>0</v>
      </c>
      <c r="K11" s="152">
        <f>IF(ISERROR(VLOOKUP($B11,'Race 7'!$G$3:$I$66,3,FALSE)),0,VLOOKUP($B11,'Race 7'!$G$3:$I$66,3,FALSE))</f>
        <v>0</v>
      </c>
      <c r="L11" s="152">
        <f>IF(ISERROR(VLOOKUP($B11,'Race 8'!$G$3:$I$56,3,FALSE)),0,VLOOKUP($B11,'Race 8'!$G$3:$I$56,3,FALSE))</f>
        <v>0</v>
      </c>
      <c r="M11" s="152">
        <f>IF(ISERROR(VLOOKUP($B11,'Race 9'!$G$3:$I$70,3,FALSE)),0,VLOOKUP($B11,'Race 9'!$G$3:$I$70,3,FALSE))</f>
        <v>0</v>
      </c>
      <c r="N11" s="152">
        <f>IF(ISERROR(VLOOKUP($B11,'Race 10'!$G$3:$I$70,3,FALSE)),0,VLOOKUP($B11,'Race 10'!$G$3:$I$70,3,FALSE))</f>
        <v>100</v>
      </c>
      <c r="O11" s="248"/>
      <c r="P11" s="160">
        <v>1</v>
      </c>
      <c r="R11" s="191" t="s">
        <v>71</v>
      </c>
      <c r="S11" s="192" t="str">
        <f>'Race 8'!K3</f>
        <v>Si Vaughan</v>
      </c>
      <c r="T11" s="191" t="str">
        <f>'Race 8'!K4</f>
        <v>Linda Waller</v>
      </c>
    </row>
    <row r="12" spans="1:22" ht="13.5" thickBot="1">
      <c r="A12" s="143">
        <v>10</v>
      </c>
      <c r="B12" s="151" t="s">
        <v>138</v>
      </c>
      <c r="C12" s="152">
        <f t="shared" si="0"/>
        <v>1</v>
      </c>
      <c r="D12" s="152">
        <f>SUM(LARGE(E12:N12,{1,2,3,4,5,6,7}))</f>
        <v>97</v>
      </c>
      <c r="E12" s="153">
        <f>IF(ISERROR(VLOOKUP(B12,'Race 1'!$H$3:$J$70,3,FALSE)),0,VLOOKUP(B12,'Race 1'!$H$3:$J$70,3,FALSE))</f>
        <v>0</v>
      </c>
      <c r="F12" s="153">
        <f>IF(ISERROR(VLOOKUP(B12,'Race 2'!$H$3:$J$64,3,FALSE)),0,VLOOKUP(B12,'Race 2'!$H$3:$J$64,3,FALSE))</f>
        <v>0</v>
      </c>
      <c r="G12" s="153">
        <f>IF(ISERROR(VLOOKUP(B12,'Race 3'!$H$3:$J$70,3,FALSE)),0,VLOOKUP(B12,'Race 3'!$H$3:$J$70,3,FALSE))</f>
        <v>97</v>
      </c>
      <c r="H12" s="153">
        <f>IF(ISERROR(VLOOKUP(B12,'Race 4'!$H$3:$J$52,3,FALSE)),0,VLOOKUP(B12,'Race 4'!$H$3:$J$52,3,FALSE))</f>
        <v>0</v>
      </c>
      <c r="I12" s="152">
        <f>IF(ISERROR(VLOOKUP(B12,'Race 5'!$G$3:$I$49,3,FALSE)),0,VLOOKUP(B12,'Race 5'!$G$3:$I$49,3,FALSE))</f>
        <v>0</v>
      </c>
      <c r="J12" s="152">
        <f>IF(ISERROR(VLOOKUP(B12,'Race 6'!$G$3:$I$62,3,FALSE)),0,VLOOKUP(B12,'Race 6'!$G$3:$I$62,3,FALSE))</f>
        <v>0</v>
      </c>
      <c r="K12" s="152">
        <f>IF(ISERROR(VLOOKUP($B12,'Race 7'!$G$3:$I$66,3,FALSE)),0,VLOOKUP($B12,'Race 7'!$G$3:$I$66,3,FALSE))</f>
        <v>0</v>
      </c>
      <c r="L12" s="152">
        <f>IF(ISERROR(VLOOKUP($B12,'Race 8'!$G$3:$I$56,3,FALSE)),0,VLOOKUP($B12,'Race 8'!$G$3:$I$56,3,FALSE))</f>
        <v>0</v>
      </c>
      <c r="M12" s="152">
        <f>IF(ISERROR(VLOOKUP($B12,'Race 9'!$G$3:$I$70,3,FALSE)),0,VLOOKUP($B12,'Race 9'!$G$3:$I$70,3,FALSE))</f>
        <v>0</v>
      </c>
      <c r="N12" s="152">
        <f>IF(ISERROR(VLOOKUP($B12,'Race 10'!$G$3:$I$70,3,FALSE)),0,VLOOKUP($B12,'Race 10'!$G$3:$I$70,3,FALSE))</f>
        <v>0</v>
      </c>
      <c r="O12" s="248"/>
      <c r="P12" s="160">
        <v>1</v>
      </c>
      <c r="R12" s="191" t="s">
        <v>72</v>
      </c>
      <c r="S12" s="192" t="str">
        <f>'Race 9'!K3</f>
        <v>John Holohan</v>
      </c>
      <c r="T12" s="191" t="str">
        <f>'Race 9'!K4</f>
        <v>Kim Holohan</v>
      </c>
      <c r="U12" s="28"/>
      <c r="V12" s="3"/>
    </row>
    <row r="13" spans="1:20" ht="12.75">
      <c r="A13" s="148">
        <v>1</v>
      </c>
      <c r="B13" s="158" t="s">
        <v>111</v>
      </c>
      <c r="C13" s="148">
        <f t="shared" si="0"/>
        <v>7</v>
      </c>
      <c r="D13" s="148">
        <f>SUM(LARGE(E13:N13,{1,2,3,4,5,6,7}))</f>
        <v>663</v>
      </c>
      <c r="E13" s="149">
        <f>IF(ISERROR(VLOOKUP(B13,'Race 1'!$H$3:$J$70,3,FALSE)),0,VLOOKUP(B13,'Race 1'!$H$3:$J$70,3,FALSE))</f>
        <v>0</v>
      </c>
      <c r="F13" s="149">
        <f>IF(ISERROR(VLOOKUP(B13,'Race 2'!$H$3:$J$64,3,FALSE)),0,VLOOKUP(B13,'Race 2'!$H$3:$J$64,3,FALSE))</f>
        <v>96</v>
      </c>
      <c r="G13" s="149">
        <f>IF(ISERROR(VLOOKUP(B13,'Race 3'!$H$3:$J$70,3,FALSE)),0,VLOOKUP(B13,'Race 3'!$H$3:$J$70,3,FALSE))</f>
        <v>92</v>
      </c>
      <c r="H13" s="149">
        <f>IF(ISERROR(VLOOKUP(B13,'Race 4'!$H$3:$J$52,3,FALSE)),0,VLOOKUP(B13,'Race 4'!$H$3:$J$52,3,FALSE))</f>
        <v>0</v>
      </c>
      <c r="I13" s="148">
        <f>IF(ISERROR(VLOOKUP(B13,'Race 5'!$G$3:$I$49,3,FALSE)),0,VLOOKUP(B13,'Race 5'!$G$3:$I$49,3,FALSE))</f>
        <v>95</v>
      </c>
      <c r="J13" s="148">
        <f>IF(ISERROR(VLOOKUP(B13,'Race 6'!$G$3:$I$62,3,FALSE)),0,VLOOKUP(B13,'Race 6'!$G$3:$I$62,3,FALSE))</f>
        <v>0</v>
      </c>
      <c r="K13" s="148">
        <f>IF(ISERROR(VLOOKUP($B13,'Race 7'!$G$3:$I$66,3,FALSE)),0,VLOOKUP($B13,'Race 7'!$G$3:$I$66,3,FALSE))</f>
        <v>95</v>
      </c>
      <c r="L13" s="148">
        <f>IF(ISERROR(VLOOKUP($B13,'Race 8'!$G$3:$I$56,3,FALSE)),0,VLOOKUP($B13,'Race 8'!$G$3:$I$56,3,FALSE))</f>
        <v>94</v>
      </c>
      <c r="M13" s="148">
        <f>IF(ISERROR(VLOOKUP($B13,'Race 9'!$G$3:$I$70,3,FALSE)),0,VLOOKUP($B13,'Race 9'!$G$3:$I$70,3,FALSE))</f>
        <v>94</v>
      </c>
      <c r="N13" s="148">
        <f>IF(ISERROR(VLOOKUP($B13,'Race 10'!$G$3:$I$70,3,FALSE)),0,VLOOKUP($B13,'Race 10'!$G$3:$I$70,3,FALSE))</f>
        <v>97</v>
      </c>
      <c r="O13" s="247">
        <v>2</v>
      </c>
      <c r="P13" s="161">
        <v>2</v>
      </c>
      <c r="R13" s="191" t="s">
        <v>220</v>
      </c>
      <c r="S13" s="192" t="str">
        <f>'Race 10'!K3</f>
        <v>Richard Webster</v>
      </c>
      <c r="T13" s="191" t="str">
        <f>'Race 10'!K4</f>
        <v>Del Eyre</v>
      </c>
    </row>
    <row r="14" spans="1:22" ht="12.75">
      <c r="A14" s="152">
        <v>2</v>
      </c>
      <c r="B14" s="155" t="s">
        <v>92</v>
      </c>
      <c r="C14" s="152">
        <f t="shared" si="0"/>
        <v>7</v>
      </c>
      <c r="D14" s="152">
        <f>SUM(LARGE(E14:N14,{1,2,3,4,5,6,7}))</f>
        <v>649</v>
      </c>
      <c r="E14" s="153">
        <f>IF(ISERROR(VLOOKUP(B14,'Race 1'!$H$3:$J$70,3,FALSE)),0,VLOOKUP(B14,'Race 1'!$H$3:$J$70,3,FALSE))</f>
        <v>92</v>
      </c>
      <c r="F14" s="153">
        <f>IF(ISERROR(VLOOKUP(B14,'Race 2'!$H$3:$J$64,3,FALSE)),0,VLOOKUP(B14,'Race 2'!$H$3:$J$64,3,FALSE))</f>
        <v>0</v>
      </c>
      <c r="G14" s="153">
        <f>IF(ISERROR(VLOOKUP(B14,'Race 3'!$H$3:$J$70,3,FALSE)),0,VLOOKUP(B14,'Race 3'!$H$3:$J$70,3,FALSE))</f>
        <v>93</v>
      </c>
      <c r="H14" s="153">
        <f>IF(ISERROR(VLOOKUP(B14,'Race 4'!$H$3:$J$52,3,FALSE)),0,VLOOKUP(B14,'Race 4'!$H$3:$J$52,3,FALSE))</f>
        <v>0</v>
      </c>
      <c r="I14" s="152">
        <f>IF(ISERROR(VLOOKUP(B14,'Race 5'!$G$3:$I$49,3,FALSE)),0,VLOOKUP(B14,'Race 5'!$G$3:$I$49,3,FALSE))</f>
        <v>96</v>
      </c>
      <c r="J14" s="152">
        <f>IF(ISERROR(VLOOKUP(B14,'Race 6'!$G$3:$I$62,3,FALSE)),0,VLOOKUP(B14,'Race 6'!$G$3:$I$62,3,FALSE))</f>
        <v>0</v>
      </c>
      <c r="K14" s="152">
        <f>IF(ISERROR(VLOOKUP($B14,'Race 7'!$G$3:$I$66,3,FALSE)),0,VLOOKUP($B14,'Race 7'!$G$3:$I$66,3,FALSE))</f>
        <v>93</v>
      </c>
      <c r="L14" s="152">
        <f>IF(ISERROR(VLOOKUP($B14,'Race 8'!$G$3:$I$56,3,FALSE)),0,VLOOKUP($B14,'Race 8'!$G$3:$I$56,3,FALSE))</f>
        <v>93</v>
      </c>
      <c r="M14" s="152">
        <f>IF(ISERROR(VLOOKUP($B14,'Race 9'!$G$3:$I$70,3,FALSE)),0,VLOOKUP($B14,'Race 9'!$G$3:$I$70,3,FALSE))</f>
        <v>90</v>
      </c>
      <c r="N14" s="152">
        <f>IF(ISERROR(VLOOKUP($B14,'Race 10'!$G$3:$I$70,3,FALSE)),0,VLOOKUP($B14,'Race 10'!$G$3:$I$70,3,FALSE))</f>
        <v>92</v>
      </c>
      <c r="O14" s="248"/>
      <c r="P14" s="160">
        <v>2</v>
      </c>
      <c r="U14" s="28"/>
      <c r="V14" s="3"/>
    </row>
    <row r="15" spans="1:22" ht="12.75">
      <c r="A15" s="152">
        <v>3</v>
      </c>
      <c r="B15" s="151" t="s">
        <v>96</v>
      </c>
      <c r="C15" s="152">
        <f t="shared" si="0"/>
        <v>6</v>
      </c>
      <c r="D15" s="152">
        <f>SUM(LARGE(E15:N15,{1,2,3,4,5,6,7}))</f>
        <v>541</v>
      </c>
      <c r="E15" s="153">
        <f>IF(ISERROR(VLOOKUP(B15,'Race 1'!$H$3:$J$70,3,FALSE)),0,VLOOKUP(B15,'Race 1'!$H$3:$J$70,3,FALSE))</f>
        <v>90</v>
      </c>
      <c r="F15" s="153">
        <f>IF(ISERROR(VLOOKUP(B15,'Race 2'!$H$3:$J$64,3,FALSE)),0,VLOOKUP(B15,'Race 2'!$H$3:$J$64,3,FALSE))</f>
        <v>92</v>
      </c>
      <c r="G15" s="153">
        <f>IF(ISERROR(VLOOKUP(B15,'Race 3'!$H$3:$J$70,3,FALSE)),0,VLOOKUP(B15,'Race 3'!$H$3:$J$70,3,FALSE))</f>
        <v>0</v>
      </c>
      <c r="H15" s="153">
        <f>IF(ISERROR(VLOOKUP(B15,'Race 4'!$H$3:$J$52,3,FALSE)),0,VLOOKUP(B15,'Race 4'!$H$3:$J$52,3,FALSE))</f>
        <v>0</v>
      </c>
      <c r="I15" s="152">
        <f>IF(ISERROR(VLOOKUP(B15,'Race 5'!$G$3:$I$49,3,FALSE)),0,VLOOKUP(B15,'Race 5'!$G$3:$I$49,3,FALSE))</f>
        <v>86</v>
      </c>
      <c r="J15" s="152">
        <f>IF(ISERROR(VLOOKUP(B15,'Race 6'!$G$3:$I$62,3,FALSE)),0,VLOOKUP(B15,'Race 6'!$G$3:$I$62,3,FALSE))</f>
        <v>0</v>
      </c>
      <c r="K15" s="152">
        <f>IF(ISERROR(VLOOKUP($B15,'Race 7'!$G$3:$I$66,3,FALSE)),0,VLOOKUP($B15,'Race 7'!$G$3:$I$66,3,FALSE))</f>
        <v>0</v>
      </c>
      <c r="L15" s="152">
        <f>IF(ISERROR(VLOOKUP($B15,'Race 8'!$G$3:$I$56,3,FALSE)),0,VLOOKUP($B15,'Race 8'!$G$3:$I$56,3,FALSE))</f>
        <v>90</v>
      </c>
      <c r="M15" s="152">
        <f>IF(ISERROR(VLOOKUP($B15,'Race 9'!$G$3:$I$70,3,FALSE)),0,VLOOKUP($B15,'Race 9'!$G$3:$I$70,3,FALSE))</f>
        <v>89</v>
      </c>
      <c r="N15" s="152">
        <f>IF(ISERROR(VLOOKUP($B15,'Race 10'!$G$3:$I$70,3,FALSE)),0,VLOOKUP($B15,'Race 10'!$G$3:$I$70,3,FALSE))</f>
        <v>94</v>
      </c>
      <c r="O15" s="248"/>
      <c r="P15" s="160">
        <v>2</v>
      </c>
      <c r="U15" s="111"/>
      <c r="V15" s="112"/>
    </row>
    <row r="16" spans="1:22" ht="12.75">
      <c r="A16" s="152">
        <v>4</v>
      </c>
      <c r="B16" s="155" t="s">
        <v>99</v>
      </c>
      <c r="C16" s="152">
        <f t="shared" si="0"/>
        <v>6</v>
      </c>
      <c r="D16" s="152">
        <f>SUM(LARGE(E16:N16,{1,2,3,4,5,6,7}))</f>
        <v>537</v>
      </c>
      <c r="E16" s="153">
        <f>IF(ISERROR(VLOOKUP(B16,'Race 1'!$H$3:$J$70,3,FALSE)),0,VLOOKUP(B16,'Race 1'!$H$3:$J$70,3,FALSE))</f>
        <v>93</v>
      </c>
      <c r="F16" s="153">
        <f>IF(ISERROR(VLOOKUP(B16,'Race 2'!$H$3:$J$64,3,FALSE)),0,VLOOKUP(B16,'Race 2'!$H$3:$J$64,3,FALSE))</f>
        <v>0</v>
      </c>
      <c r="G16" s="153">
        <f>IF(ISERROR(VLOOKUP(B16,'Race 3'!$H$3:$J$70,3,FALSE)),0,VLOOKUP(B16,'Race 3'!$H$3:$J$70,3,FALSE))</f>
        <v>82</v>
      </c>
      <c r="H16" s="153">
        <f>IF(ISERROR(VLOOKUP(B16,'Race 4'!$H$3:$J$52,3,FALSE)),0,VLOOKUP(B16,'Race 4'!$H$3:$J$52,3,FALSE))</f>
        <v>0</v>
      </c>
      <c r="I16" s="152">
        <f>IF(ISERROR(VLOOKUP(B16,'Race 5'!$G$3:$I$49,3,FALSE)),0,VLOOKUP(B16,'Race 5'!$G$3:$I$49,3,FALSE))</f>
        <v>0</v>
      </c>
      <c r="J16" s="152">
        <f>IF(ISERROR(VLOOKUP(B16,'Race 6'!$G$3:$I$62,3,FALSE)),0,VLOOKUP(B16,'Race 6'!$G$3:$I$62,3,FALSE))</f>
        <v>0</v>
      </c>
      <c r="K16" s="152">
        <f>IF(ISERROR(VLOOKUP($B16,'Race 7'!$G$3:$I$66,3,FALSE)),0,VLOOKUP($B16,'Race 7'!$G$3:$I$66,3,FALSE))</f>
        <v>88</v>
      </c>
      <c r="L16" s="152">
        <f>IF(ISERROR(VLOOKUP($B16,'Race 8'!$G$3:$I$56,3,FALSE)),0,VLOOKUP($B16,'Race 8'!$G$3:$I$56,3,FALSE))</f>
        <v>91</v>
      </c>
      <c r="M16" s="152">
        <f>IF(ISERROR(VLOOKUP($B16,'Race 9'!$G$3:$I$70,3,FALSE)),0,VLOOKUP($B16,'Race 9'!$G$3:$I$70,3,FALSE))</f>
        <v>88</v>
      </c>
      <c r="N16" s="152">
        <f>IF(ISERROR(VLOOKUP($B16,'Race 10'!$G$3:$I$70,3,FALSE)),0,VLOOKUP($B16,'Race 10'!$G$3:$I$70,3,FALSE))</f>
        <v>95</v>
      </c>
      <c r="O16" s="248"/>
      <c r="P16" s="160">
        <v>2</v>
      </c>
      <c r="U16" s="28"/>
      <c r="V16" s="3"/>
    </row>
    <row r="17" spans="1:22" ht="12.75">
      <c r="A17" s="152">
        <v>5</v>
      </c>
      <c r="B17" s="154" t="s">
        <v>49</v>
      </c>
      <c r="C17" s="152">
        <f t="shared" si="0"/>
        <v>5</v>
      </c>
      <c r="D17" s="152">
        <f>SUM(LARGE(E17:N17,{1,2,3,4,5,6,7}))</f>
        <v>476</v>
      </c>
      <c r="E17" s="153">
        <f>IF(ISERROR(VLOOKUP(B17,'Race 1'!$H$3:$J$70,3,FALSE)),0,VLOOKUP(B17,'Race 1'!$H$3:$J$70,3,FALSE))</f>
        <v>0</v>
      </c>
      <c r="F17" s="153">
        <f>IF(ISERROR(VLOOKUP(B17,'Race 2'!$H$3:$J$64,3,FALSE)),0,VLOOKUP(B17,'Race 2'!$H$3:$J$64,3,FALSE))</f>
        <v>97</v>
      </c>
      <c r="G17" s="153">
        <f>IF(ISERROR(VLOOKUP(B17,'Race 3'!$H$3:$J$70,3,FALSE)),0,VLOOKUP(B17,'Race 3'!$H$3:$J$70,3,FALSE))</f>
        <v>94</v>
      </c>
      <c r="H17" s="153">
        <f>IF(ISERROR(VLOOKUP(B17,'Race 4'!$H$3:$J$52,3,FALSE)),0,VLOOKUP(B17,'Race 4'!$H$3:$J$52,3,FALSE))</f>
        <v>0</v>
      </c>
      <c r="I17" s="152">
        <f>IF(ISERROR(VLOOKUP(B17,'Race 5'!$G$3:$I$49,3,FALSE)),0,VLOOKUP(B17,'Race 5'!$G$3:$I$49,3,FALSE))</f>
        <v>0</v>
      </c>
      <c r="J17" s="152">
        <f>IF(ISERROR(VLOOKUP(B17,'Race 6'!$G$3:$I$62,3,FALSE)),0,VLOOKUP(B17,'Race 6'!$G$3:$I$62,3,FALSE))</f>
        <v>95</v>
      </c>
      <c r="K17" s="152">
        <f>IF(ISERROR(VLOOKUP($B17,'Race 7'!$G$3:$I$66,3,FALSE)),0,VLOOKUP($B17,'Race 7'!$G$3:$I$66,3,FALSE))</f>
        <v>94</v>
      </c>
      <c r="L17" s="152">
        <f>IF(ISERROR(VLOOKUP($B17,'Race 8'!$G$3:$I$56,3,FALSE)),0,VLOOKUP($B17,'Race 8'!$G$3:$I$56,3,FALSE))</f>
        <v>96</v>
      </c>
      <c r="M17" s="152">
        <f>IF(ISERROR(VLOOKUP($B17,'Race 9'!$G$3:$I$70,3,FALSE)),0,VLOOKUP($B17,'Race 9'!$G$3:$I$70,3,FALSE))</f>
        <v>0</v>
      </c>
      <c r="N17" s="152">
        <f>IF(ISERROR(VLOOKUP($B17,'Race 10'!$G$3:$I$70,3,FALSE)),0,VLOOKUP($B17,'Race 10'!$G$3:$I$70,3,FALSE))</f>
        <v>0</v>
      </c>
      <c r="O17" s="248"/>
      <c r="P17" s="160">
        <v>2</v>
      </c>
      <c r="U17" s="28"/>
      <c r="V17" s="3"/>
    </row>
    <row r="18" spans="1:16" ht="12.75">
      <c r="A18" s="152">
        <v>6</v>
      </c>
      <c r="B18" s="151" t="s">
        <v>62</v>
      </c>
      <c r="C18" s="152">
        <f t="shared" si="0"/>
        <v>4</v>
      </c>
      <c r="D18" s="152">
        <f>SUM(LARGE(E18:N18,{1,2,3,4,5,6,7}))</f>
        <v>375</v>
      </c>
      <c r="E18" s="153">
        <f>IF(ISERROR(VLOOKUP(B18,'Race 1'!$H$3:$J$70,3,FALSE)),0,VLOOKUP(B18,'Race 1'!$H$3:$J$70,3,FALSE))</f>
        <v>97</v>
      </c>
      <c r="F18" s="153">
        <f>IF(ISERROR(VLOOKUP(B18,'Race 2'!$H$3:$J$64,3,FALSE)),0,VLOOKUP(B18,'Race 2'!$H$3:$J$64,3,FALSE))</f>
        <v>0</v>
      </c>
      <c r="G18" s="153">
        <f>IF(ISERROR(VLOOKUP(B18,'Race 3'!$H$3:$J$70,3,FALSE)),0,VLOOKUP(B18,'Race 3'!$H$3:$J$70,3,FALSE))</f>
        <v>87</v>
      </c>
      <c r="H18" s="153">
        <f>IF(ISERROR(VLOOKUP(B18,'Race 4'!$H$3:$J$52,3,FALSE)),0,VLOOKUP(B18,'Race 4'!$H$3:$J$52,3,FALSE))</f>
        <v>0</v>
      </c>
      <c r="I18" s="152">
        <f>IF(ISERROR(VLOOKUP(B18,'Race 5'!$G$3:$I$49,3,FALSE)),0,VLOOKUP(B18,'Race 5'!$G$3:$I$49,3,FALSE))</f>
        <v>0</v>
      </c>
      <c r="J18" s="152">
        <f>IF(ISERROR(VLOOKUP(B18,'Race 6'!$G$3:$I$62,3,FALSE)),0,VLOOKUP(B18,'Race 6'!$G$3:$I$62,3,FALSE))</f>
        <v>0</v>
      </c>
      <c r="K18" s="152">
        <f>IF(ISERROR(VLOOKUP($B18,'Race 7'!$G$3:$I$66,3,FALSE)),0,VLOOKUP($B18,'Race 7'!$G$3:$I$66,3,FALSE))</f>
        <v>0</v>
      </c>
      <c r="L18" s="152">
        <f>IF(ISERROR(VLOOKUP($B18,'Race 8'!$G$3:$I$56,3,FALSE)),0,VLOOKUP($B18,'Race 8'!$G$3:$I$56,3,FALSE))</f>
        <v>95</v>
      </c>
      <c r="M18" s="152">
        <f>IF(ISERROR(VLOOKUP($B18,'Race 9'!$G$3:$I$70,3,FALSE)),0,VLOOKUP($B18,'Race 9'!$G$3:$I$70,3,FALSE))</f>
        <v>0</v>
      </c>
      <c r="N18" s="152">
        <f>IF(ISERROR(VLOOKUP($B18,'Race 10'!$G$3:$I$70,3,FALSE)),0,VLOOKUP($B18,'Race 10'!$G$3:$I$70,3,FALSE))</f>
        <v>96</v>
      </c>
      <c r="O18" s="248"/>
      <c r="P18" s="160">
        <v>2</v>
      </c>
    </row>
    <row r="19" spans="1:16" ht="12.75">
      <c r="A19" s="152">
        <v>7</v>
      </c>
      <c r="B19" s="155" t="s">
        <v>30</v>
      </c>
      <c r="C19" s="152">
        <f t="shared" si="0"/>
        <v>3</v>
      </c>
      <c r="D19" s="152">
        <f>SUM(LARGE(E19:N19,{1,2,3,4,5,6,7}))</f>
        <v>255</v>
      </c>
      <c r="E19" s="153">
        <f>IF(ISERROR(VLOOKUP(B19,'Race 1'!$H$3:$J$70,3,FALSE)),0,VLOOKUP(B19,'Race 1'!$H$3:$J$70,3,FALSE))</f>
        <v>88</v>
      </c>
      <c r="F19" s="153">
        <f>IF(ISERROR(VLOOKUP(B19,'Race 2'!$H$3:$J$64,3,FALSE)),0,VLOOKUP(B19,'Race 2'!$H$3:$J$64,3,FALSE))</f>
        <v>82</v>
      </c>
      <c r="G19" s="153">
        <f>IF(ISERROR(VLOOKUP(B19,'Race 3'!$H$3:$J$70,3,FALSE)),0,VLOOKUP(B19,'Race 3'!$H$3:$J$70,3,FALSE))</f>
        <v>0</v>
      </c>
      <c r="H19" s="153">
        <f>IF(ISERROR(VLOOKUP(B19,'Race 4'!$H$3:$J$52,3,FALSE)),0,VLOOKUP(B19,'Race 4'!$H$3:$J$52,3,FALSE))</f>
        <v>0</v>
      </c>
      <c r="I19" s="152">
        <f>IF(ISERROR(VLOOKUP(B19,'Race 5'!$G$3:$I$49,3,FALSE)),0,VLOOKUP(B19,'Race 5'!$G$3:$I$49,3,FALSE))</f>
        <v>0</v>
      </c>
      <c r="J19" s="152" t="str">
        <f>IF(ISERROR(VLOOKUP(B19,'Race 6'!$G$3:$I$62,3,FALSE)),0,VLOOKUP(B19,'Race 6'!$G$3:$I$62,3,FALSE))</f>
        <v>DNF</v>
      </c>
      <c r="K19" s="152">
        <f>IF(ISERROR(VLOOKUP($B19,'Race 7'!$G$3:$I$66,3,FALSE)),0,VLOOKUP($B19,'Race 7'!$G$3:$I$66,3,FALSE))</f>
        <v>85</v>
      </c>
      <c r="L19" s="152">
        <f>IF(ISERROR(VLOOKUP($B19,'Race 8'!$G$3:$I$56,3,FALSE)),0,VLOOKUP($B19,'Race 8'!$G$3:$I$56,3,FALSE))</f>
        <v>0</v>
      </c>
      <c r="M19" s="152">
        <f>IF(ISERROR(VLOOKUP($B19,'Race 9'!$G$3:$I$70,3,FALSE)),0,VLOOKUP($B19,'Race 9'!$G$3:$I$70,3,FALSE))</f>
        <v>0</v>
      </c>
      <c r="N19" s="152">
        <f>IF(ISERROR(VLOOKUP($B19,'Race 10'!$G$3:$I$70,3,FALSE)),0,VLOOKUP($B19,'Race 10'!$G$3:$I$70,3,FALSE))</f>
        <v>0</v>
      </c>
      <c r="O19" s="248"/>
      <c r="P19" s="160">
        <v>2</v>
      </c>
    </row>
    <row r="20" spans="1:16" ht="12.75">
      <c r="A20" s="152">
        <v>8</v>
      </c>
      <c r="B20" s="154" t="s">
        <v>116</v>
      </c>
      <c r="C20" s="152">
        <f t="shared" si="0"/>
        <v>2</v>
      </c>
      <c r="D20" s="152">
        <f>SUM(LARGE(E20:N20,{1,2,3,4,5,6,7}))</f>
        <v>182</v>
      </c>
      <c r="E20" s="153">
        <f>IF(ISERROR(VLOOKUP(B20,'Race 1'!$H$3:$J$70,3,FALSE)),0,VLOOKUP(B20,'Race 1'!$H$3:$J$70,3,FALSE))</f>
        <v>91</v>
      </c>
      <c r="F20" s="153">
        <f>IF(ISERROR(VLOOKUP(B20,'Race 2'!$H$3:$J$64,3,FALSE)),0,VLOOKUP(B20,'Race 2'!$H$3:$J$64,3,FALSE))</f>
        <v>0</v>
      </c>
      <c r="G20" s="153">
        <f>IF(ISERROR(VLOOKUP(B20,'Race 3'!$H$3:$J$70,3,FALSE)),0,VLOOKUP(B20,'Race 3'!$H$3:$J$70,3,FALSE))</f>
        <v>0</v>
      </c>
      <c r="H20" s="153">
        <f>IF(ISERROR(VLOOKUP(B20,'Race 4'!$H$3:$J$52,3,FALSE)),0,VLOOKUP(B20,'Race 4'!$H$3:$J$52,3,FALSE))</f>
        <v>0</v>
      </c>
      <c r="I20" s="152">
        <f>IF(ISERROR(VLOOKUP(B20,'Race 5'!$G$3:$I$49,3,FALSE)),0,VLOOKUP(B20,'Race 5'!$G$3:$I$49,3,FALSE))</f>
        <v>91</v>
      </c>
      <c r="J20" s="152">
        <f>IF(ISERROR(VLOOKUP(B20,'Race 6'!$G$3:$I$62,3,FALSE)),0,VLOOKUP(B20,'Race 6'!$G$3:$I$62,3,FALSE))</f>
        <v>0</v>
      </c>
      <c r="K20" s="152">
        <f>IF(ISERROR(VLOOKUP($B20,'Race 7'!$G$3:$I$66,3,FALSE)),0,VLOOKUP($B20,'Race 7'!$G$3:$I$66,3,FALSE))</f>
        <v>0</v>
      </c>
      <c r="L20" s="152">
        <f>IF(ISERROR(VLOOKUP($B20,'Race 8'!$G$3:$I$56,3,FALSE)),0,VLOOKUP($B20,'Race 8'!$G$3:$I$56,3,FALSE))</f>
        <v>0</v>
      </c>
      <c r="M20" s="152">
        <f>IF(ISERROR(VLOOKUP($B20,'Race 9'!$G$3:$I$70,3,FALSE)),0,VLOOKUP($B20,'Race 9'!$G$3:$I$70,3,FALSE))</f>
        <v>0</v>
      </c>
      <c r="N20" s="152">
        <f>IF(ISERROR(VLOOKUP($B20,'Race 10'!$G$3:$I$70,3,FALSE)),0,VLOOKUP($B20,'Race 10'!$G$3:$I$70,3,FALSE))</f>
        <v>0</v>
      </c>
      <c r="O20" s="248"/>
      <c r="P20" s="160">
        <v>2</v>
      </c>
    </row>
    <row r="21" spans="1:21" ht="12.75" customHeight="1">
      <c r="A21" s="152">
        <v>9</v>
      </c>
      <c r="B21" s="155" t="s">
        <v>28</v>
      </c>
      <c r="C21" s="152">
        <f t="shared" si="0"/>
        <v>2</v>
      </c>
      <c r="D21" s="152">
        <f>SUM(LARGE(E21:N21,{1,2,3,4,5,6,7}))</f>
        <v>172</v>
      </c>
      <c r="E21" s="153">
        <f>IF(ISERROR(VLOOKUP(B21,'Race 1'!$H$3:$J$70,3,FALSE)),0,VLOOKUP(B21,'Race 1'!$H$3:$J$70,3,FALSE))</f>
        <v>0</v>
      </c>
      <c r="F21" s="153">
        <f>IF(ISERROR(VLOOKUP(B21,'Race 2'!$H$3:$J$64,3,FALSE)),0,VLOOKUP(B21,'Race 2'!$H$3:$J$64,3,FALSE))</f>
        <v>91</v>
      </c>
      <c r="G21" s="153">
        <f>IF(ISERROR(VLOOKUP(B21,'Race 3'!$H$3:$J$70,3,FALSE)),0,VLOOKUP(B21,'Race 3'!$H$3:$J$70,3,FALSE))</f>
        <v>81</v>
      </c>
      <c r="H21" s="153">
        <f>IF(ISERROR(VLOOKUP(B21,'Race 4'!$H$3:$J$52,3,FALSE)),0,VLOOKUP(B21,'Race 4'!$H$3:$J$52,3,FALSE))</f>
        <v>0</v>
      </c>
      <c r="I21" s="152">
        <f>IF(ISERROR(VLOOKUP(B21,'Race 5'!$G$3:$I$49,3,FALSE)),0,VLOOKUP(B21,'Race 5'!$G$3:$I$49,3,FALSE))</f>
        <v>0</v>
      </c>
      <c r="J21" s="152">
        <f>IF(ISERROR(VLOOKUP(B21,'Race 6'!$G$3:$I$62,3,FALSE)),0,VLOOKUP(B21,'Race 6'!$G$3:$I$62,3,FALSE))</f>
        <v>0</v>
      </c>
      <c r="K21" s="152">
        <f>IF(ISERROR(VLOOKUP($B21,'Race 7'!$G$3:$I$66,3,FALSE)),0,VLOOKUP($B21,'Race 7'!$G$3:$I$66,3,FALSE))</f>
        <v>0</v>
      </c>
      <c r="L21" s="152">
        <f>IF(ISERROR(VLOOKUP($B21,'Race 8'!$G$3:$I$56,3,FALSE)),0,VLOOKUP($B21,'Race 8'!$G$3:$I$56,3,FALSE))</f>
        <v>0</v>
      </c>
      <c r="M21" s="152">
        <f>IF(ISERROR(VLOOKUP($B21,'Race 9'!$G$3:$I$70,3,FALSE)),0,VLOOKUP($B21,'Race 9'!$G$3:$I$70,3,FALSE))</f>
        <v>0</v>
      </c>
      <c r="N21" s="152">
        <f>IF(ISERROR(VLOOKUP($B21,'Race 10'!$G$3:$I$70,3,FALSE)),0,VLOOKUP($B21,'Race 10'!$G$3:$I$70,3,FALSE))</f>
        <v>0</v>
      </c>
      <c r="O21" s="248"/>
      <c r="P21" s="160">
        <v>2</v>
      </c>
      <c r="U21" s="1"/>
    </row>
    <row r="22" spans="1:21" ht="12.75" customHeight="1">
      <c r="A22" s="152">
        <v>10</v>
      </c>
      <c r="B22" s="155" t="s">
        <v>97</v>
      </c>
      <c r="C22" s="152">
        <f t="shared" si="0"/>
        <v>1</v>
      </c>
      <c r="D22" s="152">
        <f>SUM(LARGE(E22:N22,{1,2,3,4,5,6,7}))</f>
        <v>88</v>
      </c>
      <c r="E22" s="153">
        <f>IF(ISERROR(VLOOKUP(B22,'Race 1'!$H$3:$J$70,3,FALSE)),0,VLOOKUP(B22,'Race 1'!$H$3:$J$70,3,FALSE))</f>
        <v>0</v>
      </c>
      <c r="F22" s="153">
        <f>IF(ISERROR(VLOOKUP(B22,'Race 2'!$H$3:$J$64,3,FALSE)),0,VLOOKUP(B22,'Race 2'!$H$3:$J$64,3,FALSE))</f>
        <v>0</v>
      </c>
      <c r="G22" s="153">
        <f>IF(ISERROR(VLOOKUP(B22,'Race 3'!$H$3:$J$70,3,FALSE)),0,VLOOKUP(B22,'Race 3'!$H$3:$J$70,3,FALSE))</f>
        <v>88</v>
      </c>
      <c r="H22" s="153">
        <f>IF(ISERROR(VLOOKUP(B22,'Race 4'!$H$3:$J$52,3,FALSE)),0,VLOOKUP(B22,'Race 4'!$H$3:$J$52,3,FALSE))</f>
        <v>0</v>
      </c>
      <c r="I22" s="152">
        <f>IF(ISERROR(VLOOKUP(B22,'Race 5'!$G$3:$I$49,3,FALSE)),0,VLOOKUP(B22,'Race 5'!$G$3:$I$49,3,FALSE))</f>
        <v>0</v>
      </c>
      <c r="J22" s="152">
        <f>IF(ISERROR(VLOOKUP(B22,'Race 6'!$G$3:$I$62,3,FALSE)),0,VLOOKUP(B22,'Race 6'!$G$3:$I$62,3,FALSE))</f>
        <v>0</v>
      </c>
      <c r="K22" s="152">
        <f>IF(ISERROR(VLOOKUP($B22,'Race 7'!$G$3:$I$66,3,FALSE)),0,VLOOKUP($B22,'Race 7'!$G$3:$I$66,3,FALSE))</f>
        <v>0</v>
      </c>
      <c r="L22" s="152">
        <f>IF(ISERROR(VLOOKUP($B22,'Race 8'!$G$3:$I$56,3,FALSE)),0,VLOOKUP($B22,'Race 8'!$G$3:$I$56,3,FALSE))</f>
        <v>0</v>
      </c>
      <c r="M22" s="152">
        <f>IF(ISERROR(VLOOKUP($B22,'Race 9'!$G$3:$I$70,3,FALSE)),0,VLOOKUP($B22,'Race 9'!$G$3:$I$70,3,FALSE))</f>
        <v>0</v>
      </c>
      <c r="N22" s="152">
        <f>IF(ISERROR(VLOOKUP($B22,'Race 10'!$G$3:$I$70,3,FALSE)),0,VLOOKUP($B22,'Race 10'!$G$3:$I$70,3,FALSE))</f>
        <v>0</v>
      </c>
      <c r="O22" s="248"/>
      <c r="P22" s="160">
        <v>2</v>
      </c>
      <c r="U22" s="1"/>
    </row>
    <row r="23" spans="1:21" ht="12.75" customHeight="1">
      <c r="A23" s="152">
        <v>11</v>
      </c>
      <c r="B23" s="154" t="s">
        <v>140</v>
      </c>
      <c r="C23" s="152">
        <f t="shared" si="0"/>
        <v>1</v>
      </c>
      <c r="D23" s="152">
        <f>SUM(LARGE(E23:N23,{1,2,3,4,5,6,7}))</f>
        <v>86</v>
      </c>
      <c r="E23" s="153">
        <f>IF(ISERROR(VLOOKUP(B23,'Race 1'!$H$3:$J$70,3,FALSE)),0,VLOOKUP(B23,'Race 1'!$H$3:$J$70,3,FALSE))</f>
        <v>0</v>
      </c>
      <c r="F23" s="153">
        <f>IF(ISERROR(VLOOKUP(B23,'Race 2'!$H$3:$J$64,3,FALSE)),0,VLOOKUP(B23,'Race 2'!$H$3:$J$64,3,FALSE))</f>
        <v>0</v>
      </c>
      <c r="G23" s="153">
        <f>IF(ISERROR(VLOOKUP(B23,'Race 3'!$H$3:$J$70,3,FALSE)),0,VLOOKUP(B23,'Race 3'!$H$3:$J$70,3,FALSE))</f>
        <v>86</v>
      </c>
      <c r="H23" s="153">
        <f>IF(ISERROR(VLOOKUP(B23,'Race 4'!$H$3:$J$52,3,FALSE)),0,VLOOKUP(B23,'Race 4'!$H$3:$J$52,3,FALSE))</f>
        <v>0</v>
      </c>
      <c r="I23" s="152">
        <f>IF(ISERROR(VLOOKUP(B23,'Race 5'!$G$3:$I$49,3,FALSE)),0,VLOOKUP(B23,'Race 5'!$G$3:$I$49,3,FALSE))</f>
        <v>0</v>
      </c>
      <c r="J23" s="152">
        <f>IF(ISERROR(VLOOKUP(B23,'Race 6'!$G$3:$I$62,3,FALSE)),0,VLOOKUP(B23,'Race 6'!$G$3:$I$62,3,FALSE))</f>
        <v>0</v>
      </c>
      <c r="K23" s="152">
        <f>IF(ISERROR(VLOOKUP($B23,'Race 7'!$G$3:$I$66,3,FALSE)),0,VLOOKUP($B23,'Race 7'!$G$3:$I$66,3,FALSE))</f>
        <v>0</v>
      </c>
      <c r="L23" s="152">
        <f>IF(ISERROR(VLOOKUP($B23,'Race 8'!$G$3:$I$56,3,FALSE)),0,VLOOKUP($B23,'Race 8'!$G$3:$I$56,3,FALSE))</f>
        <v>0</v>
      </c>
      <c r="M23" s="152">
        <f>IF(ISERROR(VLOOKUP($B23,'Race 9'!$G$3:$I$70,3,FALSE)),0,VLOOKUP($B23,'Race 9'!$G$3:$I$70,3,FALSE))</f>
        <v>0</v>
      </c>
      <c r="N23" s="152">
        <f>IF(ISERROR(VLOOKUP($B23,'Race 10'!$G$3:$I$70,3,FALSE)),0,VLOOKUP($B23,'Race 10'!$G$3:$I$70,3,FALSE))</f>
        <v>0</v>
      </c>
      <c r="O23" s="248"/>
      <c r="P23" s="160">
        <v>2</v>
      </c>
      <c r="U23" s="1"/>
    </row>
    <row r="24" spans="1:21" ht="12.75" customHeight="1" thickBot="1">
      <c r="A24" s="152">
        <v>12</v>
      </c>
      <c r="B24" s="154" t="s">
        <v>32</v>
      </c>
      <c r="C24" s="152">
        <f t="shared" si="0"/>
        <v>1</v>
      </c>
      <c r="D24" s="152">
        <f>SUM(LARGE(E24:N24,{1,2,3,4,5,6,7}))</f>
        <v>83</v>
      </c>
      <c r="E24" s="153">
        <f>IF(ISERROR(VLOOKUP(B24,'Race 1'!$H$3:$J$70,3,FALSE)),0,VLOOKUP(B24,'Race 1'!$H$3:$J$70,3,FALSE))</f>
        <v>0</v>
      </c>
      <c r="F24" s="153">
        <f>IF(ISERROR(VLOOKUP(B24,'Race 2'!$H$3:$J$64,3,FALSE)),0,VLOOKUP(B24,'Race 2'!$H$3:$J$64,3,FALSE))</f>
        <v>83</v>
      </c>
      <c r="G24" s="153">
        <f>IF(ISERROR(VLOOKUP(B24,'Race 3'!$H$3:$J$70,3,FALSE)),0,VLOOKUP(B24,'Race 3'!$H$3:$J$70,3,FALSE))</f>
        <v>0</v>
      </c>
      <c r="H24" s="153">
        <f>IF(ISERROR(VLOOKUP(B24,'Race 4'!$H$3:$J$52,3,FALSE)),0,VLOOKUP(B24,'Race 4'!$H$3:$J$52,3,FALSE))</f>
        <v>0</v>
      </c>
      <c r="I24" s="152">
        <f>IF(ISERROR(VLOOKUP(B24,'Race 5'!$G$3:$I$49,3,FALSE)),0,VLOOKUP(B24,'Race 5'!$G$3:$I$49,3,FALSE))</f>
        <v>0</v>
      </c>
      <c r="J24" s="152">
        <f>IF(ISERROR(VLOOKUP(B24,'Race 6'!$G$3:$I$62,3,FALSE)),0,VLOOKUP(B24,'Race 6'!$G$3:$I$62,3,FALSE))</f>
        <v>0</v>
      </c>
      <c r="K24" s="152">
        <f>IF(ISERROR(VLOOKUP($B24,'Race 7'!$G$3:$I$66,3,FALSE)),0,VLOOKUP($B24,'Race 7'!$G$3:$I$66,3,FALSE))</f>
        <v>0</v>
      </c>
      <c r="L24" s="152" t="str">
        <f>IF(ISERROR(VLOOKUP($B24,'Race 8'!$G$3:$I$56,3,FALSE)),0,VLOOKUP($B24,'Race 8'!$G$3:$I$56,3,FALSE))</f>
        <v>guest</v>
      </c>
      <c r="M24" s="152">
        <f>IF(ISERROR(VLOOKUP($B24,'Race 9'!$G$3:$I$70,3,FALSE)),0,VLOOKUP($B24,'Race 9'!$G$3:$I$70,3,FALSE))</f>
        <v>0</v>
      </c>
      <c r="N24" s="152">
        <f>IF(ISERROR(VLOOKUP($B24,'Race 10'!$G$3:$I$70,3,FALSE)),0,VLOOKUP($B24,'Race 10'!$G$3:$I$70,3,FALSE))</f>
        <v>0</v>
      </c>
      <c r="O24" s="248"/>
      <c r="P24" s="160">
        <v>2</v>
      </c>
      <c r="U24" s="1"/>
    </row>
    <row r="25" spans="1:21" ht="12.75" customHeight="1">
      <c r="A25" s="142">
        <v>1</v>
      </c>
      <c r="B25" s="158" t="s">
        <v>123</v>
      </c>
      <c r="C25" s="148">
        <f t="shared" si="0"/>
        <v>8</v>
      </c>
      <c r="D25" s="148">
        <f>SUM(LARGE(E25:N25,{1,2,3,4,5,6,7}))</f>
        <v>672</v>
      </c>
      <c r="E25" s="149">
        <f>IF(ISERROR(VLOOKUP(B25,'Race 1'!$H$3:$J$70,3,FALSE)),0,VLOOKUP(B25,'Race 1'!$H$3:$J$70,3,FALSE))</f>
        <v>85</v>
      </c>
      <c r="F25" s="149">
        <f>IF(ISERROR(VLOOKUP(B25,'Race 2'!$H$3:$J$64,3,FALSE)),0,VLOOKUP(B25,'Race 2'!$H$3:$J$64,3,FALSE))</f>
        <v>93</v>
      </c>
      <c r="G25" s="149">
        <f>IF(ISERROR(VLOOKUP(B25,'Race 3'!$H$3:$J$70,3,FALSE)),0,VLOOKUP(B25,'Race 3'!$H$3:$J$70,3,FALSE))</f>
        <v>91</v>
      </c>
      <c r="H25" s="149">
        <f>IF(ISERROR(VLOOKUP(B25,'Race 4'!$H$3:$J$52,3,FALSE)),0,VLOOKUP(B25,'Race 4'!$H$3:$J$52,3,FALSE))</f>
        <v>96</v>
      </c>
      <c r="I25" s="148">
        <f>IF(ISERROR(VLOOKUP(B25,'Race 5'!$G$3:$I$49,3,FALSE)),0,VLOOKUP(B25,'Race 5'!$G$3:$I$49,3,FALSE))</f>
        <v>0</v>
      </c>
      <c r="J25" s="148">
        <f>IF(ISERROR(VLOOKUP(B25,'Race 6'!$G$3:$I$62,3,FALSE)),0,VLOOKUP(B25,'Race 6'!$G$3:$I$62,3,FALSE))</f>
        <v>99</v>
      </c>
      <c r="K25" s="148">
        <f>IF(ISERROR(VLOOKUP($B25,'Race 7'!$G$3:$I$66,3,FALSE)),0,VLOOKUP($B25,'Race 7'!$G$3:$I$66,3,FALSE))</f>
        <v>98</v>
      </c>
      <c r="L25" s="148">
        <f>IF(ISERROR(VLOOKUP($B25,'Race 8'!$G$3:$I$56,3,FALSE)),0,VLOOKUP($B25,'Race 8'!$G$3:$I$56,3,FALSE))</f>
        <v>97</v>
      </c>
      <c r="M25" s="148">
        <f>IF(ISERROR(VLOOKUP($B25,'Race 9'!$G$3:$I$70,3,FALSE)),0,VLOOKUP($B25,'Race 9'!$G$3:$I$70,3,FALSE))</f>
        <v>98</v>
      </c>
      <c r="N25" s="148">
        <f>IF(ISERROR(VLOOKUP($B25,'Race 10'!$G$3:$I$70,3,FALSE)),0,VLOOKUP($B25,'Race 10'!$G$3:$I$70,3,FALSE))</f>
        <v>0</v>
      </c>
      <c r="O25" s="247">
        <v>3</v>
      </c>
      <c r="P25" s="161">
        <v>3</v>
      </c>
      <c r="U25" s="1"/>
    </row>
    <row r="26" spans="1:21" ht="12.75" customHeight="1">
      <c r="A26" s="143">
        <v>2</v>
      </c>
      <c r="B26" s="154" t="s">
        <v>29</v>
      </c>
      <c r="C26" s="152">
        <f t="shared" si="0"/>
        <v>10</v>
      </c>
      <c r="D26" s="152">
        <f>SUM(LARGE(E26:N26,{1,2,3,4,5,6,7}))</f>
        <v>635</v>
      </c>
      <c r="E26" s="153">
        <f>IF(ISERROR(VLOOKUP(B26,'Race 1'!$H$3:$J$70,3,FALSE)),0,VLOOKUP(B26,'Race 1'!$H$3:$J$70,3,FALSE))</f>
        <v>87</v>
      </c>
      <c r="F26" s="153">
        <f>IF(ISERROR(VLOOKUP(B26,'Race 2'!$H$3:$J$64,3,FALSE)),0,VLOOKUP(B26,'Race 2'!$H$3:$J$64,3,FALSE))</f>
        <v>76</v>
      </c>
      <c r="G26" s="153">
        <f>IF(ISERROR(VLOOKUP(B26,'Race 3'!$H$3:$J$70,3,FALSE)),0,VLOOKUP(B26,'Race 3'!$H$3:$J$70,3,FALSE))</f>
        <v>76</v>
      </c>
      <c r="H26" s="153">
        <f>IF(ISERROR(VLOOKUP(B26,'Race 4'!$H$3:$J$52,3,FALSE)),0,VLOOKUP(B26,'Race 4'!$H$3:$J$52,3,FALSE))</f>
        <v>91</v>
      </c>
      <c r="I26" s="152">
        <f>IF(ISERROR(VLOOKUP(B26,'Race 5'!$G$3:$I$49,3,FALSE)),0,VLOOKUP(B26,'Race 5'!$G$3:$I$49,3,FALSE))</f>
        <v>87</v>
      </c>
      <c r="J26" s="152">
        <f>IF(ISERROR(VLOOKUP(B26,'Race 6'!$G$3:$I$62,3,FALSE)),0,VLOOKUP(B26,'Race 6'!$G$3:$I$62,3,FALSE))</f>
        <v>94</v>
      </c>
      <c r="K26" s="152">
        <f>IF(ISERROR(VLOOKUP($B26,'Race 7'!$G$3:$I$66,3,FALSE)),0,VLOOKUP($B26,'Race 7'!$G$3:$I$66,3,FALSE))</f>
        <v>92</v>
      </c>
      <c r="L26" s="152">
        <f>IF(ISERROR(VLOOKUP($B26,'Race 8'!$G$3:$I$56,3,FALSE)),0,VLOOKUP($B26,'Race 8'!$G$3:$I$56,3,FALSE))</f>
        <v>76</v>
      </c>
      <c r="M26" s="152">
        <f>IF(ISERROR(VLOOKUP($B26,'Race 9'!$G$3:$I$70,3,FALSE)),0,VLOOKUP($B26,'Race 9'!$G$3:$I$70,3,FALSE))</f>
        <v>91</v>
      </c>
      <c r="N26" s="152">
        <f>IF(ISERROR(VLOOKUP($B26,'Race 10'!$G$3:$I$70,3,FALSE)),0,VLOOKUP($B26,'Race 10'!$G$3:$I$70,3,FALSE))</f>
        <v>93</v>
      </c>
      <c r="O26" s="248"/>
      <c r="P26" s="160">
        <v>3</v>
      </c>
      <c r="U26" s="1"/>
    </row>
    <row r="27" spans="1:21" ht="12.75" customHeight="1">
      <c r="A27" s="152">
        <v>3</v>
      </c>
      <c r="B27" s="155" t="s">
        <v>53</v>
      </c>
      <c r="C27" s="152">
        <f t="shared" si="0"/>
        <v>9</v>
      </c>
      <c r="D27" s="152">
        <f>SUM(LARGE(E27:N27,{1,2,3,4,5,6,7}))</f>
        <v>616</v>
      </c>
      <c r="E27" s="153">
        <f>IF(ISERROR(VLOOKUP(B27,'Race 1'!$H$3:$J$70,3,FALSE)),0,VLOOKUP(B27,'Race 1'!$H$3:$J$70,3,FALSE))</f>
        <v>86</v>
      </c>
      <c r="F27" s="153">
        <f>IF(ISERROR(VLOOKUP(B27,'Race 2'!$H$3:$J$64,3,FALSE)),0,VLOOKUP(B27,'Race 2'!$H$3:$J$64,3,FALSE))</f>
        <v>84</v>
      </c>
      <c r="G27" s="153">
        <f>IF(ISERROR(VLOOKUP(B27,'Race 3'!$H$3:$J$70,3,FALSE)),0,VLOOKUP(B27,'Race 3'!$H$3:$J$70,3,FALSE))</f>
        <v>83</v>
      </c>
      <c r="H27" s="153">
        <f>IF(ISERROR(VLOOKUP(B27,'Race 4'!$H$3:$J$52,3,FALSE)),0,VLOOKUP(B27,'Race 4'!$H$3:$J$52,3,FALSE))</f>
        <v>89</v>
      </c>
      <c r="I27" s="152">
        <f>IF(ISERROR(VLOOKUP(B27,'Race 5'!$G$3:$I$49,3,FALSE)),0,VLOOKUP(B27,'Race 5'!$G$3:$I$49,3,FALSE))</f>
        <v>89</v>
      </c>
      <c r="J27" s="152">
        <f>IF(ISERROR(VLOOKUP(B27,'Race 6'!$G$3:$I$62,3,FALSE)),0,VLOOKUP(B27,'Race 6'!$G$3:$I$62,3,FALSE))</f>
        <v>90</v>
      </c>
      <c r="K27" s="152">
        <f>IF(ISERROR(VLOOKUP($B27,'Race 7'!$G$3:$I$66,3,FALSE)),0,VLOOKUP($B27,'Race 7'!$G$3:$I$66,3,FALSE))</f>
        <v>0</v>
      </c>
      <c r="L27" s="152">
        <f>IF(ISERROR(VLOOKUP($B27,'Race 8'!$G$3:$I$56,3,FALSE)),0,VLOOKUP($B27,'Race 8'!$G$3:$I$56,3,FALSE))</f>
        <v>85</v>
      </c>
      <c r="M27" s="152">
        <f>IF(ISERROR(VLOOKUP($B27,'Race 9'!$G$3:$I$70,3,FALSE)),0,VLOOKUP($B27,'Race 9'!$G$3:$I$70,3,FALSE))</f>
        <v>87</v>
      </c>
      <c r="N27" s="152">
        <f>IF(ISERROR(VLOOKUP($B27,'Race 10'!$G$3:$I$70,3,FALSE)),0,VLOOKUP($B27,'Race 10'!$G$3:$I$70,3,FALSE))</f>
        <v>90</v>
      </c>
      <c r="O27" s="248"/>
      <c r="P27" s="160">
        <v>3</v>
      </c>
      <c r="U27" s="1"/>
    </row>
    <row r="28" spans="1:21" ht="12.75" customHeight="1">
      <c r="A28" s="152">
        <v>4</v>
      </c>
      <c r="B28" s="155" t="s">
        <v>128</v>
      </c>
      <c r="C28" s="152">
        <f t="shared" si="0"/>
        <v>8</v>
      </c>
      <c r="D28" s="152">
        <f>SUM(LARGE(E28:N28,{1,2,3,4,5,6,7}))</f>
        <v>615</v>
      </c>
      <c r="E28" s="153">
        <f>IF(ISERROR(VLOOKUP(B28,'Race 1'!$H$3:$J$70,3,FALSE)),0,VLOOKUP(B28,'Race 1'!$H$3:$J$70,3,FALSE))</f>
        <v>0</v>
      </c>
      <c r="F28" s="153">
        <f>IF(ISERROR(VLOOKUP(B28,'Race 2'!$H$3:$J$64,3,FALSE)),0,VLOOKUP(B28,'Race 2'!$H$3:$J$64,3,FALSE))</f>
        <v>87</v>
      </c>
      <c r="G28" s="153">
        <f>IF(ISERROR(VLOOKUP(B28,'Race 3'!$H$3:$J$70,3,FALSE)),0,VLOOKUP(B28,'Race 3'!$H$3:$J$70,3,FALSE))</f>
        <v>80</v>
      </c>
      <c r="H28" s="153">
        <f>IF(ISERROR(VLOOKUP(B28,'Race 4'!$H$3:$J$52,3,FALSE)),0,VLOOKUP(B28,'Race 4'!$H$3:$J$52,3,FALSE))</f>
        <v>0</v>
      </c>
      <c r="I28" s="152">
        <f>IF(ISERROR(VLOOKUP(B28,'Race 5'!$G$3:$I$49,3,FALSE)),0,VLOOKUP(B28,'Race 5'!$G$3:$I$49,3,FALSE))</f>
        <v>88</v>
      </c>
      <c r="J28" s="152">
        <f>IF(ISERROR(VLOOKUP(B28,'Race 6'!$G$3:$I$62,3,FALSE)),0,VLOOKUP(B28,'Race 6'!$G$3:$I$62,3,FALSE))</f>
        <v>93</v>
      </c>
      <c r="K28" s="152">
        <f>IF(ISERROR(VLOOKUP($B28,'Race 7'!$G$3:$I$66,3,FALSE)),0,VLOOKUP($B28,'Race 7'!$G$3:$I$66,3,FALSE))</f>
        <v>86</v>
      </c>
      <c r="L28" s="152">
        <f>IF(ISERROR(VLOOKUP($B28,'Race 8'!$G$3:$I$56,3,FALSE)),0,VLOOKUP($B28,'Race 8'!$G$3:$I$56,3,FALSE))</f>
        <v>87</v>
      </c>
      <c r="M28" s="152">
        <f>IF(ISERROR(VLOOKUP($B28,'Race 9'!$G$3:$I$70,3,FALSE)),0,VLOOKUP($B28,'Race 9'!$G$3:$I$70,3,FALSE))</f>
        <v>83</v>
      </c>
      <c r="N28" s="152">
        <f>IF(ISERROR(VLOOKUP($B28,'Race 10'!$G$3:$I$70,3,FALSE)),0,VLOOKUP($B28,'Race 10'!$G$3:$I$70,3,FALSE))</f>
        <v>91</v>
      </c>
      <c r="O28" s="248"/>
      <c r="P28" s="160">
        <v>3</v>
      </c>
      <c r="U28" s="1"/>
    </row>
    <row r="29" spans="1:21" ht="12.75" customHeight="1">
      <c r="A29" s="143">
        <v>5</v>
      </c>
      <c r="B29" s="155" t="s">
        <v>51</v>
      </c>
      <c r="C29" s="152">
        <f t="shared" si="0"/>
        <v>7</v>
      </c>
      <c r="D29" s="152">
        <f>SUM(LARGE(E29:N29,{1,2,3,4,5,6,7}))</f>
        <v>493</v>
      </c>
      <c r="E29" s="153">
        <f>IF(ISERROR(VLOOKUP(B29,'Race 1'!$H$3:$J$70,3,FALSE)),0,VLOOKUP(B29,'Race 1'!$H$3:$J$70,3,FALSE))</f>
        <v>0</v>
      </c>
      <c r="F29" s="153">
        <f>IF(ISERROR(VLOOKUP(B29,'Race 2'!$H$3:$J$64,3,FALSE)),0,VLOOKUP(B29,'Race 2'!$H$3:$J$64,3,FALSE))</f>
        <v>63</v>
      </c>
      <c r="G29" s="153">
        <f>IF(ISERROR(VLOOKUP(B29,'Race 3'!$H$3:$J$70,3,FALSE)),0,VLOOKUP(B29,'Race 3'!$H$3:$J$70,3,FALSE))</f>
        <v>0</v>
      </c>
      <c r="H29" s="153">
        <f>IF(ISERROR(VLOOKUP(B29,'Race 4'!$H$3:$J$52,3,FALSE)),0,VLOOKUP(B29,'Race 4'!$H$3:$J$52,3,FALSE))</f>
        <v>90</v>
      </c>
      <c r="I29" s="152">
        <f>IF(ISERROR(VLOOKUP(B29,'Race 5'!$G$3:$I$49,3,FALSE)),0,VLOOKUP(B29,'Race 5'!$G$3:$I$49,3,FALSE))</f>
        <v>0</v>
      </c>
      <c r="J29" s="152">
        <f>IF(ISERROR(VLOOKUP(B29,'Race 6'!$G$3:$I$62,3,FALSE)),0,VLOOKUP(B29,'Race 6'!$G$3:$I$62,3,FALSE))</f>
        <v>81</v>
      </c>
      <c r="K29" s="152">
        <f>IF(ISERROR(VLOOKUP($B29,'Race 7'!$G$3:$I$66,3,FALSE)),0,VLOOKUP($B29,'Race 7'!$G$3:$I$66,3,FALSE))</f>
        <v>57</v>
      </c>
      <c r="L29" s="152">
        <f>IF(ISERROR(VLOOKUP($B29,'Race 8'!$G$3:$I$56,3,FALSE)),0,VLOOKUP($B29,'Race 8'!$G$3:$I$56,3,FALSE))</f>
        <v>52</v>
      </c>
      <c r="M29" s="152">
        <f>IF(ISERROR(VLOOKUP($B29,'Race 9'!$G$3:$I$70,3,FALSE)),0,VLOOKUP($B29,'Race 9'!$G$3:$I$70,3,FALSE))</f>
        <v>78</v>
      </c>
      <c r="N29" s="152">
        <f>IF(ISERROR(VLOOKUP($B29,'Race 10'!$G$3:$I$70,3,FALSE)),0,VLOOKUP($B29,'Race 10'!$G$3:$I$70,3,FALSE))</f>
        <v>72</v>
      </c>
      <c r="O29" s="248"/>
      <c r="P29" s="160">
        <v>3</v>
      </c>
      <c r="U29" s="1"/>
    </row>
    <row r="30" spans="1:21" ht="12.75" customHeight="1">
      <c r="A30" s="143">
        <v>6</v>
      </c>
      <c r="B30" s="155" t="s">
        <v>46</v>
      </c>
      <c r="C30" s="152">
        <f t="shared" si="0"/>
        <v>5</v>
      </c>
      <c r="D30" s="152">
        <f>SUM(LARGE(E30:N30,{1,2,3,4,5,6,7}))</f>
        <v>449</v>
      </c>
      <c r="E30" s="153">
        <f>IF(ISERROR(VLOOKUP(B30,'Race 1'!$H$3:$J$70,3,FALSE)),0,VLOOKUP(B30,'Race 1'!$H$3:$J$70,3,FALSE))</f>
        <v>0</v>
      </c>
      <c r="F30" s="153">
        <f>IF(ISERROR(VLOOKUP(B30,'Race 2'!$H$3:$J$64,3,FALSE)),0,VLOOKUP(B30,'Race 2'!$H$3:$J$64,3,FALSE))</f>
        <v>90</v>
      </c>
      <c r="G30" s="153">
        <f>IF(ISERROR(VLOOKUP(B30,'Race 3'!$H$3:$J$70,3,FALSE)),0,VLOOKUP(B30,'Race 3'!$H$3:$J$70,3,FALSE))</f>
        <v>85</v>
      </c>
      <c r="H30" s="153">
        <f>IF(ISERROR(VLOOKUP(B30,'Race 4'!$H$3:$J$52,3,FALSE)),0,VLOOKUP(B30,'Race 4'!$H$3:$J$52,3,FALSE))</f>
        <v>0</v>
      </c>
      <c r="I30" s="152">
        <f>IF(ISERROR(VLOOKUP(B30,'Race 5'!$G$3:$I$49,3,FALSE)),0,VLOOKUP(B30,'Race 5'!$G$3:$I$49,3,FALSE))</f>
        <v>93</v>
      </c>
      <c r="J30" s="152">
        <f>IF(ISERROR(VLOOKUP(B30,'Race 6'!$G$3:$I$62,3,FALSE)),0,VLOOKUP(B30,'Race 6'!$G$3:$I$62,3,FALSE))</f>
        <v>92</v>
      </c>
      <c r="K30" s="152">
        <f>IF(ISERROR(VLOOKUP($B30,'Race 7'!$G$3:$I$66,3,FALSE)),0,VLOOKUP($B30,'Race 7'!$G$3:$I$66,3,FALSE))</f>
        <v>0</v>
      </c>
      <c r="L30" s="152">
        <f>IF(ISERROR(VLOOKUP($B30,'Race 8'!$G$3:$I$56,3,FALSE)),0,VLOOKUP($B30,'Race 8'!$G$3:$I$56,3,FALSE))</f>
        <v>0</v>
      </c>
      <c r="M30" s="152">
        <f>IF(ISERROR(VLOOKUP($B30,'Race 9'!$G$3:$I$70,3,FALSE)),0,VLOOKUP($B30,'Race 9'!$G$3:$I$70,3,FALSE))</f>
        <v>0</v>
      </c>
      <c r="N30" s="152">
        <f>IF(ISERROR(VLOOKUP($B30,'Race 10'!$G$3:$I$70,3,FALSE)),0,VLOOKUP($B30,'Race 10'!$G$3:$I$70,3,FALSE))</f>
        <v>89</v>
      </c>
      <c r="O30" s="248"/>
      <c r="P30" s="160">
        <v>3</v>
      </c>
      <c r="U30" s="1"/>
    </row>
    <row r="31" spans="1:21" ht="12.75" customHeight="1">
      <c r="A31" s="143">
        <v>7</v>
      </c>
      <c r="B31" s="155" t="s">
        <v>21</v>
      </c>
      <c r="C31" s="152">
        <f t="shared" si="0"/>
        <v>5</v>
      </c>
      <c r="D31" s="152">
        <f>SUM(LARGE(E31:N31,{1,2,3,4,5,6,7}))</f>
        <v>413</v>
      </c>
      <c r="E31" s="153">
        <f>IF(ISERROR(VLOOKUP(B31,'Race 1'!$H$3:$J$70,3,FALSE)),0,VLOOKUP(B31,'Race 1'!$H$3:$J$70,3,FALSE))</f>
        <v>0</v>
      </c>
      <c r="F31" s="153">
        <f>IF(ISERROR(VLOOKUP(B31,'Race 2'!$H$3:$J$64,3,FALSE)),0,VLOOKUP(B31,'Race 2'!$H$3:$J$64,3,FALSE))</f>
        <v>0</v>
      </c>
      <c r="G31" s="153">
        <f>IF(ISERROR(VLOOKUP(B31,'Race 3'!$H$3:$J$70,3,FALSE)),0,VLOOKUP(B31,'Race 3'!$H$3:$J$70,3,FALSE))</f>
        <v>74</v>
      </c>
      <c r="H31" s="153">
        <f>IF(ISERROR(VLOOKUP(B31,'Race 4'!$H$3:$J$52,3,FALSE)),0,VLOOKUP(B31,'Race 4'!$H$3:$J$52,3,FALSE))</f>
        <v>92</v>
      </c>
      <c r="I31" s="152">
        <f>IF(ISERROR(VLOOKUP(B31,'Race 5'!$G$3:$I$49,3,FALSE)),0,VLOOKUP(B31,'Race 5'!$G$3:$I$49,3,FALSE))</f>
        <v>80</v>
      </c>
      <c r="J31" s="152" t="str">
        <f>IF(ISERROR(VLOOKUP(B31,'Race 6'!$G$3:$I$62,3,FALSE)),0,VLOOKUP(B31,'Race 6'!$G$3:$I$62,3,FALSE))</f>
        <v>DNF</v>
      </c>
      <c r="K31" s="152">
        <f>IF(ISERROR(VLOOKUP($B31,'Race 7'!$G$3:$I$66,3,FALSE)),0,VLOOKUP($B31,'Race 7'!$G$3:$I$66,3,FALSE))</f>
        <v>83</v>
      </c>
      <c r="L31" s="152">
        <f>IF(ISERROR(VLOOKUP($B31,'Race 8'!$G$3:$I$56,3,FALSE)),0,VLOOKUP($B31,'Race 8'!$G$3:$I$56,3,FALSE))</f>
        <v>84</v>
      </c>
      <c r="M31" s="152">
        <f>IF(ISERROR(VLOOKUP($B31,'Race 9'!$G$3:$I$70,3,FALSE)),0,VLOOKUP($B31,'Race 9'!$G$3:$I$70,3,FALSE))</f>
        <v>0</v>
      </c>
      <c r="N31" s="152">
        <f>IF(ISERROR(VLOOKUP($B31,'Race 10'!$G$3:$I$70,3,FALSE)),0,VLOOKUP($B31,'Race 10'!$G$3:$I$70,3,FALSE))</f>
        <v>0</v>
      </c>
      <c r="O31" s="248"/>
      <c r="P31" s="160">
        <v>3</v>
      </c>
      <c r="U31" s="1"/>
    </row>
    <row r="32" spans="1:21" ht="12.75" customHeight="1">
      <c r="A32" s="143">
        <v>8</v>
      </c>
      <c r="B32" s="154" t="s">
        <v>124</v>
      </c>
      <c r="C32" s="152">
        <f t="shared" si="0"/>
        <v>5</v>
      </c>
      <c r="D32" s="152">
        <f>SUM(LARGE(E32:N32,{1,2,3,4,5,6,7}))</f>
        <v>410</v>
      </c>
      <c r="E32" s="153">
        <f>IF(ISERROR(VLOOKUP(B32,'Race 1'!$H$3:$J$70,3,FALSE)),0,VLOOKUP(B32,'Race 1'!$H$3:$J$70,3,FALSE))</f>
        <v>80</v>
      </c>
      <c r="F32" s="153">
        <f>IF(ISERROR(VLOOKUP(B32,'Race 2'!$H$3:$J$64,3,FALSE)),0,VLOOKUP(B32,'Race 2'!$H$3:$J$64,3,FALSE))</f>
        <v>88</v>
      </c>
      <c r="G32" s="153">
        <f>IF(ISERROR(VLOOKUP(B32,'Race 3'!$H$3:$J$70,3,FALSE)),0,VLOOKUP(B32,'Race 3'!$H$3:$J$70,3,FALSE))</f>
        <v>78</v>
      </c>
      <c r="H32" s="153">
        <f>IF(ISERROR(VLOOKUP(B32,'Race 4'!$H$3:$J$52,3,FALSE)),0,VLOOKUP(B32,'Race 4'!$H$3:$J$52,3,FALSE))</f>
        <v>0</v>
      </c>
      <c r="I32" s="152">
        <f>IF(ISERROR(VLOOKUP(B32,'Race 5'!$G$3:$I$49,3,FALSE)),0,VLOOKUP(B32,'Race 5'!$G$3:$I$49,3,FALSE))</f>
        <v>0</v>
      </c>
      <c r="J32" s="152">
        <f>IF(ISERROR(VLOOKUP(B32,'Race 6'!$G$3:$I$62,3,FALSE)),0,VLOOKUP(B32,'Race 6'!$G$3:$I$62,3,FALSE))</f>
        <v>88</v>
      </c>
      <c r="K32" s="152">
        <f>IF(ISERROR(VLOOKUP($B32,'Race 7'!$G$3:$I$66,3,FALSE)),0,VLOOKUP($B32,'Race 7'!$G$3:$I$66,3,FALSE))</f>
        <v>76</v>
      </c>
      <c r="L32" s="152">
        <f>IF(ISERROR(VLOOKUP($B32,'Race 8'!$G$3:$I$56,3,FALSE)),0,VLOOKUP($B32,'Race 8'!$G$3:$I$56,3,FALSE))</f>
        <v>0</v>
      </c>
      <c r="M32" s="152">
        <f>IF(ISERROR(VLOOKUP($B32,'Race 9'!$G$3:$I$70,3,FALSE)),0,VLOOKUP($B32,'Race 9'!$G$3:$I$70,3,FALSE))</f>
        <v>0</v>
      </c>
      <c r="N32" s="152">
        <f>IF(ISERROR(VLOOKUP($B32,'Race 10'!$G$3:$I$70,3,FALSE)),0,VLOOKUP($B32,'Race 10'!$G$3:$I$70,3,FALSE))</f>
        <v>0</v>
      </c>
      <c r="O32" s="248"/>
      <c r="P32" s="160">
        <v>3</v>
      </c>
      <c r="U32" s="1"/>
    </row>
    <row r="33" spans="1:21" ht="12.75" customHeight="1">
      <c r="A33" s="143">
        <v>9</v>
      </c>
      <c r="B33" s="155" t="s">
        <v>154</v>
      </c>
      <c r="C33" s="152">
        <f t="shared" si="0"/>
        <v>4</v>
      </c>
      <c r="D33" s="152">
        <f>SUM(LARGE(E33:N33,{1,2,3,4,5,6,7}))</f>
        <v>358</v>
      </c>
      <c r="E33" s="153">
        <f>IF(ISERROR(VLOOKUP(B33,'Race 1'!$H$3:$J$70,3,FALSE)),0,VLOOKUP(B33,'Race 1'!$H$3:$J$70,3,FALSE))</f>
        <v>0</v>
      </c>
      <c r="F33" s="153">
        <f>IF(ISERROR(VLOOKUP(B33,'Race 2'!$H$3:$J$64,3,FALSE)),0,VLOOKUP(B33,'Race 2'!$H$3:$J$64,3,FALSE))</f>
        <v>0</v>
      </c>
      <c r="G33" s="153">
        <f>IF(ISERROR(VLOOKUP(B33,'Race 3'!$H$3:$J$70,3,FALSE)),0,VLOOKUP(B33,'Race 3'!$H$3:$J$70,3,FALSE))</f>
        <v>0</v>
      </c>
      <c r="H33" s="153">
        <f>IF(ISERROR(VLOOKUP(B33,'Race 4'!$H$3:$J$52,3,FALSE)),0,VLOOKUP(B33,'Race 4'!$H$3:$J$52,3,FALSE))</f>
        <v>0</v>
      </c>
      <c r="I33" s="152">
        <f>IF(ISERROR(VLOOKUP(B33,'Race 5'!$G$3:$I$49,3,FALSE)),0,VLOOKUP(B33,'Race 5'!$G$3:$I$49,3,FALSE))</f>
        <v>0</v>
      </c>
      <c r="J33" s="152">
        <f>IF(ISERROR(VLOOKUP(B33,'Race 6'!$G$3:$I$62,3,FALSE)),0,VLOOKUP(B33,'Race 6'!$G$3:$I$62,3,FALSE))</f>
        <v>91</v>
      </c>
      <c r="K33" s="152">
        <f>IF(ISERROR(VLOOKUP($B33,'Race 7'!$G$3:$I$66,3,FALSE)),0,VLOOKUP($B33,'Race 7'!$G$3:$I$66,3,FALSE))</f>
        <v>90</v>
      </c>
      <c r="L33" s="152">
        <f>IF(ISERROR(VLOOKUP($B33,'Race 8'!$G$3:$I$56,3,FALSE)),0,VLOOKUP($B33,'Race 8'!$G$3:$I$56,3,FALSE))</f>
        <v>81</v>
      </c>
      <c r="M33" s="152">
        <f>IF(ISERROR(VLOOKUP($B33,'Race 9'!$G$3:$I$70,3,FALSE)),0,VLOOKUP($B33,'Race 9'!$G$3:$I$70,3,FALSE))</f>
        <v>96</v>
      </c>
      <c r="N33" s="152">
        <f>IF(ISERROR(VLOOKUP($B33,'Race 10'!$G$3:$I$70,3,FALSE)),0,VLOOKUP($B33,'Race 10'!$G$3:$I$70,3,FALSE))</f>
        <v>0</v>
      </c>
      <c r="O33" s="248"/>
      <c r="P33" s="160">
        <v>3</v>
      </c>
      <c r="U33" s="1"/>
    </row>
    <row r="34" spans="1:21" ht="12.75" customHeight="1">
      <c r="A34" s="143">
        <v>10</v>
      </c>
      <c r="B34" s="154" t="s">
        <v>117</v>
      </c>
      <c r="C34" s="152">
        <f t="shared" si="0"/>
        <v>4</v>
      </c>
      <c r="D34" s="152">
        <f>SUM(LARGE(E34:N34,{1,2,3,4,5,6,7}))</f>
        <v>337</v>
      </c>
      <c r="E34" s="153">
        <f>IF(ISERROR(VLOOKUP(B34,'Race 1'!$H$3:$J$70,3,FALSE)),0,VLOOKUP(B34,'Race 1'!$H$3:$J$70,3,FALSE))</f>
        <v>89</v>
      </c>
      <c r="F34" s="153">
        <f>IF(ISERROR(VLOOKUP(B34,'Race 2'!$H$3:$J$64,3,FALSE)),0,VLOOKUP(B34,'Race 2'!$H$3:$J$64,3,FALSE))</f>
        <v>0</v>
      </c>
      <c r="G34" s="153">
        <f>IF(ISERROR(VLOOKUP(B34,'Race 3'!$H$3:$J$70,3,FALSE)),0,VLOOKUP(B34,'Race 3'!$H$3:$J$70,3,FALSE))</f>
        <v>0</v>
      </c>
      <c r="H34" s="153">
        <f>IF(ISERROR(VLOOKUP(B34,'Race 4'!$H$3:$J$52,3,FALSE)),0,VLOOKUP(B34,'Race 4'!$H$3:$J$52,3,FALSE))</f>
        <v>85</v>
      </c>
      <c r="I34" s="152">
        <f>IF(ISERROR(VLOOKUP(B34,'Race 5'!$G$3:$I$49,3,FALSE)),0,VLOOKUP(B34,'Race 5'!$G$3:$I$49,3,FALSE))</f>
        <v>81</v>
      </c>
      <c r="J34" s="152">
        <f>IF(ISERROR(VLOOKUP(B34,'Race 6'!$G$3:$I$62,3,FALSE)),0,VLOOKUP(B34,'Race 6'!$G$3:$I$62,3,FALSE))</f>
        <v>0</v>
      </c>
      <c r="K34" s="152">
        <f>IF(ISERROR(VLOOKUP($B34,'Race 7'!$G$3:$I$66,3,FALSE)),0,VLOOKUP($B34,'Race 7'!$G$3:$I$66,3,FALSE))</f>
        <v>0</v>
      </c>
      <c r="L34" s="152">
        <f>IF(ISERROR(VLOOKUP($B34,'Race 8'!$G$3:$I$56,3,FALSE)),0,VLOOKUP($B34,'Race 8'!$G$3:$I$56,3,FALSE))</f>
        <v>82</v>
      </c>
      <c r="M34" s="152">
        <f>IF(ISERROR(VLOOKUP($B34,'Race 9'!$G$3:$I$70,3,FALSE)),0,VLOOKUP($B34,'Race 9'!$G$3:$I$70,3,FALSE))</f>
        <v>0</v>
      </c>
      <c r="N34" s="152">
        <f>IF(ISERROR(VLOOKUP($B34,'Race 10'!$G$3:$I$70,3,FALSE)),0,VLOOKUP($B34,'Race 10'!$G$3:$I$70,3,FALSE))</f>
        <v>0</v>
      </c>
      <c r="O34" s="248"/>
      <c r="P34" s="160">
        <v>3</v>
      </c>
      <c r="U34" s="1"/>
    </row>
    <row r="35" spans="1:21" ht="12.75" customHeight="1">
      <c r="A35" s="143">
        <v>11</v>
      </c>
      <c r="B35" s="155" t="s">
        <v>156</v>
      </c>
      <c r="C35" s="152">
        <f aca="true" t="shared" si="1" ref="C35:C66">COUNTIF(E35:N35,"&gt;0")</f>
        <v>3</v>
      </c>
      <c r="D35" s="152">
        <f>SUM(LARGE(E35:N35,{1,2,3,4,5,6,7}))</f>
        <v>273</v>
      </c>
      <c r="E35" s="153">
        <f>IF(ISERROR(VLOOKUP(B35,'Race 1'!$H$3:$J$70,3,FALSE)),0,VLOOKUP(B35,'Race 1'!$H$3:$J$70,3,FALSE))</f>
        <v>0</v>
      </c>
      <c r="F35" s="153">
        <f>IF(ISERROR(VLOOKUP(B35,'Race 2'!$H$3:$J$64,3,FALSE)),0,VLOOKUP(B35,'Race 2'!$H$3:$J$64,3,FALSE))</f>
        <v>0</v>
      </c>
      <c r="G35" s="153">
        <f>IF(ISERROR(VLOOKUP(B35,'Race 3'!$H$3:$J$70,3,FALSE)),0,VLOOKUP(B35,'Race 3'!$H$3:$J$70,3,FALSE))</f>
        <v>0</v>
      </c>
      <c r="H35" s="153">
        <f>IF(ISERROR(VLOOKUP(B35,'Race 4'!$H$3:$J$52,3,FALSE)),0,VLOOKUP(B35,'Race 4'!$H$3:$J$52,3,FALSE))</f>
        <v>0</v>
      </c>
      <c r="I35" s="152">
        <f>IF(ISERROR(VLOOKUP(B35,'Race 5'!$G$3:$I$49,3,FALSE)),0,VLOOKUP(B35,'Race 5'!$G$3:$I$49,3,FALSE))</f>
        <v>0</v>
      </c>
      <c r="J35" s="152" t="str">
        <f>IF(ISERROR(VLOOKUP(B35,'Race 6'!$G$3:$I$62,3,FALSE)),0,VLOOKUP(B35,'Race 6'!$G$3:$I$62,3,FALSE))</f>
        <v>guest</v>
      </c>
      <c r="K35" s="152">
        <f>IF(ISERROR(VLOOKUP($B35,'Race 7'!$G$3:$I$66,3,FALSE)),0,VLOOKUP($B35,'Race 7'!$G$3:$I$66,3,FALSE))</f>
        <v>91</v>
      </c>
      <c r="L35" s="152">
        <f>IF(ISERROR(VLOOKUP($B35,'Race 8'!$G$3:$I$56,3,FALSE)),0,VLOOKUP($B35,'Race 8'!$G$3:$I$56,3,FALSE))</f>
        <v>89</v>
      </c>
      <c r="M35" s="152">
        <f>IF(ISERROR(VLOOKUP($B35,'Race 9'!$G$3:$I$70,3,FALSE)),0,VLOOKUP($B35,'Race 9'!$G$3:$I$70,3,FALSE))</f>
        <v>93</v>
      </c>
      <c r="N35" s="152">
        <f>IF(ISERROR(VLOOKUP($B35,'Race 10'!$G$3:$I$70,3,FALSE)),0,VLOOKUP($B35,'Race 10'!$G$3:$I$70,3,FALSE))</f>
        <v>0</v>
      </c>
      <c r="O35" s="248"/>
      <c r="P35" s="160">
        <v>3</v>
      </c>
      <c r="U35" s="1"/>
    </row>
    <row r="36" spans="1:21" ht="12.75" customHeight="1">
      <c r="A36" s="143">
        <v>12</v>
      </c>
      <c r="B36" s="155" t="s">
        <v>160</v>
      </c>
      <c r="C36" s="152">
        <f t="shared" si="1"/>
        <v>3</v>
      </c>
      <c r="D36" s="152">
        <f>SUM(LARGE(E36:N36,{1,2,3,4,5,6,7}))</f>
        <v>273</v>
      </c>
      <c r="E36" s="153">
        <f>IF(ISERROR(VLOOKUP(B36,'Race 1'!$H$3:$J$70,3,FALSE)),0,VLOOKUP(B36,'Race 1'!$H$3:$J$70,3,FALSE))</f>
        <v>0</v>
      </c>
      <c r="F36" s="153">
        <f>IF(ISERROR(VLOOKUP(B36,'Race 2'!$H$3:$J$64,3,FALSE)),0,VLOOKUP(B36,'Race 2'!$H$3:$J$64,3,FALSE))</f>
        <v>85</v>
      </c>
      <c r="G36" s="153">
        <f>IF(ISERROR(VLOOKUP(B36,'Race 3'!$H$3:$J$70,3,FALSE)),0,VLOOKUP(B36,'Race 3'!$H$3:$J$70,3,FALSE))</f>
        <v>0</v>
      </c>
      <c r="H36" s="153">
        <f>IF(ISERROR(VLOOKUP(B36,'Race 4'!$H$3:$J$52,3,FALSE)),0,VLOOKUP(B36,'Race 4'!$H$3:$J$52,3,FALSE))</f>
        <v>93</v>
      </c>
      <c r="I36" s="152">
        <f>IF(ISERROR(VLOOKUP(B36,'Race 5'!$G$3:$I$49,3,FALSE)),0,VLOOKUP(B36,'Race 5'!$G$3:$I$49,3,FALSE))</f>
        <v>0</v>
      </c>
      <c r="J36" s="152">
        <f>IF(ISERROR(VLOOKUP(B36,'Race 6'!$G$3:$I$62,3,FALSE)),0,VLOOKUP(B36,'Race 6'!$G$3:$I$62,3,FALSE))</f>
        <v>0</v>
      </c>
      <c r="K36" s="152">
        <f>IF(ISERROR(VLOOKUP($B36,'Race 7'!$G$3:$I$66,3,FALSE)),0,VLOOKUP($B36,'Race 7'!$G$3:$I$66,3,FALSE))</f>
        <v>0</v>
      </c>
      <c r="L36" s="152">
        <f>IF(ISERROR(VLOOKUP($B36,'Race 8'!$G$3:$I$56,3,FALSE)),0,VLOOKUP($B36,'Race 8'!$G$3:$I$56,3,FALSE))</f>
        <v>0</v>
      </c>
      <c r="M36" s="152">
        <f>IF(ISERROR(VLOOKUP($B36,'Race 9'!$G$3:$I$70,3,FALSE)),0,VLOOKUP($B36,'Race 9'!$G$3:$I$70,3,FALSE))</f>
        <v>95</v>
      </c>
      <c r="N36" s="152">
        <f>IF(ISERROR(VLOOKUP($B36,'Race 10'!$G$3:$I$70,3,FALSE)),0,VLOOKUP($B36,'Race 10'!$G$3:$I$70,3,FALSE))</f>
        <v>0</v>
      </c>
      <c r="O36" s="248"/>
      <c r="P36" s="160">
        <v>3</v>
      </c>
      <c r="U36" s="1"/>
    </row>
    <row r="37" spans="1:21" ht="12.75" customHeight="1">
      <c r="A37" s="143">
        <v>13</v>
      </c>
      <c r="B37" s="154" t="s">
        <v>118</v>
      </c>
      <c r="C37" s="152">
        <f t="shared" si="1"/>
        <v>3</v>
      </c>
      <c r="D37" s="152">
        <f>SUM(LARGE(E37:N37,{1,2,3,4,5,6,7}))</f>
        <v>249</v>
      </c>
      <c r="E37" s="153">
        <f>IF(ISERROR(VLOOKUP(B37,'Race 1'!$H$3:$J$70,3,FALSE)),0,VLOOKUP(B37,'Race 1'!$H$3:$J$70,3,FALSE))</f>
        <v>82</v>
      </c>
      <c r="F37" s="153">
        <f>IF(ISERROR(VLOOKUP(B37,'Race 2'!$H$3:$J$64,3,FALSE)),0,VLOOKUP(B37,'Race 2'!$H$3:$J$64,3,FALSE))</f>
        <v>0</v>
      </c>
      <c r="G37" s="153">
        <f>IF(ISERROR(VLOOKUP(B37,'Race 3'!$H$3:$J$70,3,FALSE)),0,VLOOKUP(B37,'Race 3'!$H$3:$J$70,3,FALSE))</f>
        <v>79</v>
      </c>
      <c r="H37" s="153">
        <f>IF(ISERROR(VLOOKUP(B37,'Race 4'!$H$3:$J$52,3,FALSE)),0,VLOOKUP(B37,'Race 4'!$H$3:$J$52,3,FALSE))</f>
        <v>0</v>
      </c>
      <c r="I37" s="152">
        <f>IF(ISERROR(VLOOKUP(B37,'Race 5'!$G$3:$I$49,3,FALSE)),0,VLOOKUP(B37,'Race 5'!$G$3:$I$49,3,FALSE))</f>
        <v>0</v>
      </c>
      <c r="J37" s="152">
        <f>IF(ISERROR(VLOOKUP(B37,'Race 6'!$G$3:$I$62,3,FALSE)),0,VLOOKUP(B37,'Race 6'!$G$3:$I$62,3,FALSE))</f>
        <v>0</v>
      </c>
      <c r="K37" s="152">
        <f>IF(ISERROR(VLOOKUP($B37,'Race 7'!$G$3:$I$66,3,FALSE)),0,VLOOKUP($B37,'Race 7'!$G$3:$I$66,3,FALSE))</f>
        <v>0</v>
      </c>
      <c r="L37" s="152">
        <f>IF(ISERROR(VLOOKUP($B37,'Race 8'!$G$3:$I$56,3,FALSE)),0,VLOOKUP($B37,'Race 8'!$G$3:$I$56,3,FALSE))</f>
        <v>88</v>
      </c>
      <c r="M37" s="152">
        <f>IF(ISERROR(VLOOKUP($B37,'Race 9'!$G$3:$I$70,3,FALSE)),0,VLOOKUP($B37,'Race 9'!$G$3:$I$70,3,FALSE))</f>
        <v>0</v>
      </c>
      <c r="N37" s="152">
        <f>IF(ISERROR(VLOOKUP($B37,'Race 10'!$G$3:$I$70,3,FALSE)),0,VLOOKUP($B37,'Race 10'!$G$3:$I$70,3,FALSE))</f>
        <v>0</v>
      </c>
      <c r="O37" s="248"/>
      <c r="P37" s="160">
        <v>3</v>
      </c>
      <c r="U37" s="1"/>
    </row>
    <row r="38" spans="1:21" ht="12.75" customHeight="1">
      <c r="A38" s="143">
        <v>14</v>
      </c>
      <c r="B38" s="155" t="s">
        <v>183</v>
      </c>
      <c r="C38" s="152">
        <f t="shared" si="1"/>
        <v>2</v>
      </c>
      <c r="D38" s="152">
        <f>SUM(LARGE(E38:N38,{1,2,3,4,5,6,7}))</f>
        <v>163</v>
      </c>
      <c r="E38" s="153">
        <f>IF(ISERROR(VLOOKUP(B38,'Race 1'!$H$3:$J$70,3,FALSE)),0,VLOOKUP(B38,'Race 1'!$H$3:$J$70,3,FALSE))</f>
        <v>0</v>
      </c>
      <c r="F38" s="153">
        <f>IF(ISERROR(VLOOKUP(B38,'Race 2'!$H$3:$J$64,3,FALSE)),0,VLOOKUP(B38,'Race 2'!$H$3:$J$64,3,FALSE))</f>
        <v>0</v>
      </c>
      <c r="G38" s="153">
        <f>IF(ISERROR(VLOOKUP(B38,'Race 3'!$H$3:$J$70,3,FALSE)),0,VLOOKUP(B38,'Race 3'!$H$3:$J$70,3,FALSE))</f>
        <v>0</v>
      </c>
      <c r="H38" s="153">
        <f>IF(ISERROR(VLOOKUP(B38,'Race 4'!$H$3:$J$52,3,FALSE)),0,VLOOKUP(B38,'Race 4'!$H$3:$J$52,3,FALSE))</f>
        <v>0</v>
      </c>
      <c r="I38" s="152">
        <f>IF(ISERROR(VLOOKUP(B38,'Race 5'!$G$3:$I$49,3,FALSE)),0,VLOOKUP(B38,'Race 5'!$G$3:$I$49,3,FALSE))</f>
        <v>0</v>
      </c>
      <c r="J38" s="152" t="str">
        <f>IF(ISERROR(VLOOKUP(B38,'Race 6'!$G$3:$I$62,3,FALSE)),0,VLOOKUP(B38,'Race 6'!$G$3:$I$62,3,FALSE))</f>
        <v>guest</v>
      </c>
      <c r="K38" s="152" t="str">
        <f>IF(ISERROR(VLOOKUP($B38,'Race 7'!$G$3:$I$66,3,FALSE)),0,VLOOKUP($B38,'Race 7'!$G$3:$I$66,3,FALSE))</f>
        <v>guest</v>
      </c>
      <c r="L38" s="152">
        <f>IF(ISERROR(VLOOKUP($B38,'Race 8'!$G$3:$I$56,3,FALSE)),0,VLOOKUP($B38,'Race 8'!$G$3:$I$56,3,FALSE))</f>
        <v>83</v>
      </c>
      <c r="M38" s="152">
        <f>IF(ISERROR(VLOOKUP($B38,'Race 9'!$G$3:$I$70,3,FALSE)),0,VLOOKUP($B38,'Race 9'!$G$3:$I$70,3,FALSE))</f>
        <v>80</v>
      </c>
      <c r="N38" s="152">
        <f>IF(ISERROR(VLOOKUP($B38,'Race 10'!$G$3:$I$70,3,FALSE)),0,VLOOKUP($B38,'Race 10'!$G$3:$I$70,3,FALSE))</f>
        <v>0</v>
      </c>
      <c r="O38" s="248"/>
      <c r="P38" s="160">
        <v>3</v>
      </c>
      <c r="U38" s="1"/>
    </row>
    <row r="39" spans="1:21" ht="12.75" customHeight="1">
      <c r="A39" s="143">
        <v>15</v>
      </c>
      <c r="B39" s="155" t="s">
        <v>106</v>
      </c>
      <c r="C39" s="152">
        <f t="shared" si="1"/>
        <v>1</v>
      </c>
      <c r="D39" s="152">
        <f>SUM(LARGE(E39:N39,{1,2,3,4,5,6,7}))</f>
        <v>70</v>
      </c>
      <c r="E39" s="153">
        <f>IF(ISERROR(VLOOKUP(B39,'Race 1'!$H$3:$J$70,3,FALSE)),0,VLOOKUP(B39,'Race 1'!$H$3:$J$70,3,FALSE))</f>
        <v>70</v>
      </c>
      <c r="F39" s="153">
        <f>IF(ISERROR(VLOOKUP(B39,'Race 2'!$H$3:$J$64,3,FALSE)),0,VLOOKUP(B39,'Race 2'!$H$3:$J$64,3,FALSE))</f>
        <v>0</v>
      </c>
      <c r="G39" s="153">
        <f>IF(ISERROR(VLOOKUP(B39,'Race 3'!$H$3:$J$70,3,FALSE)),0,VLOOKUP(B39,'Race 3'!$H$3:$J$70,3,FALSE))</f>
        <v>0</v>
      </c>
      <c r="H39" s="153">
        <f>IF(ISERROR(VLOOKUP(B39,'Race 4'!$H$3:$J$52,3,FALSE)),0,VLOOKUP(B39,'Race 4'!$H$3:$J$52,3,FALSE))</f>
        <v>0</v>
      </c>
      <c r="I39" s="152">
        <f>IF(ISERROR(VLOOKUP(B39,'Race 5'!$G$3:$I$49,3,FALSE)),0,VLOOKUP(B39,'Race 5'!$G$3:$I$49,3,FALSE))</f>
        <v>0</v>
      </c>
      <c r="J39" s="152">
        <f>IF(ISERROR(VLOOKUP(B39,'Race 6'!$G$3:$I$62,3,FALSE)),0,VLOOKUP(B39,'Race 6'!$G$3:$I$62,3,FALSE))</f>
        <v>0</v>
      </c>
      <c r="K39" s="152">
        <f>IF(ISERROR(VLOOKUP($B39,'Race 7'!$G$3:$I$66,3,FALSE)),0,VLOOKUP($B39,'Race 7'!$G$3:$I$66,3,FALSE))</f>
        <v>0</v>
      </c>
      <c r="L39" s="152">
        <f>IF(ISERROR(VLOOKUP($B39,'Race 8'!$G$3:$I$56,3,FALSE)),0,VLOOKUP($B39,'Race 8'!$G$3:$I$56,3,FALSE))</f>
        <v>0</v>
      </c>
      <c r="M39" s="152">
        <f>IF(ISERROR(VLOOKUP($B39,'Race 9'!$G$3:$I$70,3,FALSE)),0,VLOOKUP($B39,'Race 9'!$G$3:$I$70,3,FALSE))</f>
        <v>0</v>
      </c>
      <c r="N39" s="152">
        <f>IF(ISERROR(VLOOKUP($B39,'Race 10'!$G$3:$I$70,3,FALSE)),0,VLOOKUP($B39,'Race 10'!$G$3:$I$70,3,FALSE))</f>
        <v>0</v>
      </c>
      <c r="O39" s="248"/>
      <c r="P39" s="160">
        <v>3</v>
      </c>
      <c r="U39" s="1"/>
    </row>
    <row r="40" spans="1:16" ht="12.75" customHeight="1" thickBot="1">
      <c r="A40" s="152">
        <v>16</v>
      </c>
      <c r="B40" s="154" t="s">
        <v>40</v>
      </c>
      <c r="C40" s="152">
        <f t="shared" si="1"/>
        <v>0</v>
      </c>
      <c r="D40" s="152">
        <f>SUM(LARGE(E40:N40,{1,2,3,4,5,6,7}))</f>
        <v>0</v>
      </c>
      <c r="E40" s="153">
        <f>IF(ISERROR(VLOOKUP(B40,'Race 1'!$H$3:$J$70,3,FALSE)),0,VLOOKUP(B40,'Race 1'!$H$3:$J$70,3,FALSE))</f>
        <v>0</v>
      </c>
      <c r="F40" s="153">
        <f>IF(ISERROR(VLOOKUP(B40,'Race 2'!$H$3:$J$64,3,FALSE)),0,VLOOKUP(B40,'Race 2'!$H$3:$J$64,3,FALSE))</f>
        <v>0</v>
      </c>
      <c r="G40" s="153">
        <f>IF(ISERROR(VLOOKUP(B40,'Race 3'!$H$3:$J$70,3,FALSE)),0,VLOOKUP(B40,'Race 3'!$H$3:$J$70,3,FALSE))</f>
        <v>0</v>
      </c>
      <c r="H40" s="153">
        <f>IF(ISERROR(VLOOKUP(B40,'Race 4'!$H$3:$J$52,3,FALSE)),0,VLOOKUP(B40,'Race 4'!$H$3:$J$52,3,FALSE))</f>
        <v>0</v>
      </c>
      <c r="I40" s="152">
        <f>IF(ISERROR(VLOOKUP(B40,'Race 5'!$G$3:$I$49,3,FALSE)),0,VLOOKUP(B40,'Race 5'!$G$3:$I$49,3,FALSE))</f>
        <v>0</v>
      </c>
      <c r="J40" s="152">
        <f>IF(ISERROR(VLOOKUP(B40,'Race 6'!$G$3:$I$62,3,FALSE)),0,VLOOKUP(B40,'Race 6'!$G$3:$I$62,3,FALSE))</f>
        <v>0</v>
      </c>
      <c r="K40" s="152">
        <f>IF(ISERROR(VLOOKUP($B40,'Race 7'!$G$3:$I$66,3,FALSE)),0,VLOOKUP($B40,'Race 7'!$G$3:$I$66,3,FALSE))</f>
        <v>0</v>
      </c>
      <c r="L40" s="152">
        <f>IF(ISERROR(VLOOKUP($B40,'Race 8'!$G$3:$I$56,3,FALSE)),0,VLOOKUP($B40,'Race 8'!$G$3:$I$56,3,FALSE))</f>
        <v>0</v>
      </c>
      <c r="M40" s="152">
        <f>IF(ISERROR(VLOOKUP($B40,'Race 9'!$G$3:$I$70,3,FALSE)),0,VLOOKUP($B40,'Race 9'!$G$3:$I$70,3,FALSE))</f>
        <v>0</v>
      </c>
      <c r="N40" s="152">
        <f>IF(ISERROR(VLOOKUP($B40,'Race 10'!$G$3:$I$70,3,FALSE)),0,VLOOKUP($B40,'Race 10'!$G$3:$I$70,3,FALSE))</f>
        <v>0</v>
      </c>
      <c r="O40" s="248"/>
      <c r="P40" s="160">
        <v>3</v>
      </c>
    </row>
    <row r="41" spans="1:22" ht="12.75" customHeight="1">
      <c r="A41" s="148">
        <v>1</v>
      </c>
      <c r="B41" s="147" t="s">
        <v>98</v>
      </c>
      <c r="C41" s="148">
        <f t="shared" si="1"/>
        <v>8</v>
      </c>
      <c r="D41" s="148">
        <f>SUM(LARGE(E41:N41,{1,2,3,4,5,6,7}))</f>
        <v>632</v>
      </c>
      <c r="E41" s="149">
        <f>IF(ISERROR(VLOOKUP(B41,'Race 1'!$H$3:$J$70,3,FALSE)),0,VLOOKUP(B41,'Race 1'!$H$3:$J$70,3,FALSE))</f>
        <v>77</v>
      </c>
      <c r="F41" s="149">
        <f>IF(ISERROR(VLOOKUP(B41,'Race 2'!$H$3:$J$64,3,FALSE)),0,VLOOKUP(B41,'Race 2'!$H$3:$J$64,3,FALSE))</f>
        <v>89</v>
      </c>
      <c r="G41" s="149">
        <f>IF(ISERROR(VLOOKUP(B41,'Race 3'!$H$3:$J$70,3,FALSE)),0,VLOOKUP(B41,'Race 3'!$H$3:$J$70,3,FALSE))</f>
        <v>84</v>
      </c>
      <c r="H41" s="149">
        <f>IF(ISERROR(VLOOKUP(B41,'Race 4'!$H$3:$J$52,3,FALSE)),0,VLOOKUP(B41,'Race 4'!$H$3:$J$52,3,FALSE))</f>
        <v>94</v>
      </c>
      <c r="I41" s="148">
        <f>IF(ISERROR(VLOOKUP(B41,'Race 5'!$G$3:$I$49,3,FALSE)),0,VLOOKUP(B41,'Race 5'!$G$3:$I$49,3,FALSE))</f>
        <v>94</v>
      </c>
      <c r="J41" s="148">
        <f>IF(ISERROR(VLOOKUP(B41,'Race 6'!$G$3:$I$62,3,FALSE)),0,VLOOKUP(B41,'Race 6'!$G$3:$I$62,3,FALSE))</f>
        <v>0</v>
      </c>
      <c r="K41" s="148">
        <f>IF(ISERROR(VLOOKUP($B41,'Race 7'!$G$3:$I$66,3,FALSE)),0,VLOOKUP($B41,'Race 7'!$G$3:$I$66,3,FALSE))</f>
        <v>87</v>
      </c>
      <c r="L41" s="148">
        <f>IF(ISERROR(VLOOKUP($B41,'Race 8'!$G$3:$I$56,3,FALSE)),0,VLOOKUP($B41,'Race 8'!$G$3:$I$56,3,FALSE))</f>
        <v>92</v>
      </c>
      <c r="M41" s="148">
        <f>IF(ISERROR(VLOOKUP($B41,'Race 9'!$G$3:$I$70,3,FALSE)),0,VLOOKUP($B41,'Race 9'!$G$3:$I$70,3,FALSE))</f>
        <v>92</v>
      </c>
      <c r="N41" s="148">
        <f>IF(ISERROR(VLOOKUP($B41,'Race 10'!$G$3:$I$70,3,FALSE)),0,VLOOKUP($B41,'Race 10'!$G$3:$I$70,3,FALSE))</f>
        <v>0</v>
      </c>
      <c r="O41" s="247">
        <v>4</v>
      </c>
      <c r="P41" s="161">
        <v>4</v>
      </c>
      <c r="U41" s="28"/>
      <c r="V41" s="3"/>
    </row>
    <row r="42" spans="1:22" ht="12.75" customHeight="1">
      <c r="A42" s="152">
        <v>2</v>
      </c>
      <c r="B42" s="155" t="s">
        <v>52</v>
      </c>
      <c r="C42" s="152">
        <f t="shared" si="1"/>
        <v>10</v>
      </c>
      <c r="D42" s="152">
        <f>SUM(LARGE(E42:N42,{1,2,3,4,5,6,7}))</f>
        <v>588</v>
      </c>
      <c r="E42" s="153">
        <f>IF(ISERROR(VLOOKUP(B42,'Race 1'!$H$3:$J$70,3,FALSE)),0,VLOOKUP(B42,'Race 1'!$H$3:$J$70,3,FALSE))</f>
        <v>84</v>
      </c>
      <c r="F42" s="153">
        <f>IF(ISERROR(VLOOKUP(B42,'Race 2'!$H$3:$J$64,3,FALSE)),0,VLOOKUP(B42,'Race 2'!$H$3:$J$64,3,FALSE))</f>
        <v>79</v>
      </c>
      <c r="G42" s="153">
        <f>IF(ISERROR(VLOOKUP(B42,'Race 3'!$H$3:$J$70,3,FALSE)),0,VLOOKUP(B42,'Race 3'!$H$3:$J$70,3,FALSE))</f>
        <v>75</v>
      </c>
      <c r="H42" s="153">
        <f>IF(ISERROR(VLOOKUP(B42,'Race 4'!$H$3:$J$52,3,FALSE)),0,VLOOKUP(B42,'Race 4'!$H$3:$J$52,3,FALSE))</f>
        <v>87</v>
      </c>
      <c r="I42" s="152">
        <f>IF(ISERROR(VLOOKUP(B42,'Race 5'!$G$3:$I$49,3,FALSE)),0,VLOOKUP(B42,'Race 5'!$G$3:$I$49,3,FALSE))</f>
        <v>82</v>
      </c>
      <c r="J42" s="152">
        <f>IF(ISERROR(VLOOKUP(B42,'Race 6'!$G$3:$I$62,3,FALSE)),0,VLOOKUP(B42,'Race 6'!$G$3:$I$62,3,FALSE))</f>
        <v>89</v>
      </c>
      <c r="K42" s="152">
        <f>IF(ISERROR(VLOOKUP($B42,'Race 7'!$G$3:$I$66,3,FALSE)),0,VLOOKUP($B42,'Race 7'!$G$3:$I$66,3,FALSE))</f>
        <v>81</v>
      </c>
      <c r="L42" s="152">
        <f>IF(ISERROR(VLOOKUP($B42,'Race 8'!$G$3:$I$56,3,FALSE)),0,VLOOKUP($B42,'Race 8'!$G$3:$I$56,3,FALSE))</f>
        <v>79</v>
      </c>
      <c r="M42" s="152">
        <f>IF(ISERROR(VLOOKUP($B42,'Race 9'!$G$3:$I$70,3,FALSE)),0,VLOOKUP($B42,'Race 9'!$G$3:$I$70,3,FALSE))</f>
        <v>79</v>
      </c>
      <c r="N42" s="152">
        <f>IF(ISERROR(VLOOKUP($B42,'Race 10'!$G$3:$I$70,3,FALSE)),0,VLOOKUP($B42,'Race 10'!$G$3:$I$70,3,FALSE))</f>
        <v>86</v>
      </c>
      <c r="O42" s="248"/>
      <c r="P42" s="160">
        <v>4</v>
      </c>
      <c r="U42" s="28"/>
      <c r="V42" s="3"/>
    </row>
    <row r="43" spans="1:16" ht="12.75" customHeight="1">
      <c r="A43" s="152">
        <v>3</v>
      </c>
      <c r="B43" s="155" t="s">
        <v>101</v>
      </c>
      <c r="C43" s="152">
        <f t="shared" si="1"/>
        <v>10</v>
      </c>
      <c r="D43" s="152">
        <f>SUM(LARGE(E43:N43,{1,2,3,4,5,6,7}))</f>
        <v>584</v>
      </c>
      <c r="E43" s="153">
        <f>IF(ISERROR(VLOOKUP(B43,'Race 1'!$H$3:$J$70,3,FALSE)),0,VLOOKUP(B43,'Race 1'!$H$3:$J$70,3,FALSE))</f>
        <v>83</v>
      </c>
      <c r="F43" s="153">
        <f>IF(ISERROR(VLOOKUP(B43,'Race 2'!$H$3:$J$64,3,FALSE)),0,VLOOKUP(B43,'Race 2'!$H$3:$J$64,3,FALSE))</f>
        <v>77</v>
      </c>
      <c r="G43" s="153">
        <f>IF(ISERROR(VLOOKUP(B43,'Race 3'!$H$3:$J$70,3,FALSE)),0,VLOOKUP(B43,'Race 3'!$H$3:$J$70,3,FALSE))</f>
        <v>77</v>
      </c>
      <c r="H43" s="153">
        <f>IF(ISERROR(VLOOKUP(B43,'Race 4'!$H$3:$J$52,3,FALSE)),0,VLOOKUP(B43,'Race 4'!$H$3:$J$52,3,FALSE))</f>
        <v>83</v>
      </c>
      <c r="I43" s="152">
        <f>IF(ISERROR(VLOOKUP(B43,'Race 5'!$G$3:$I$49,3,FALSE)),0,VLOOKUP(B43,'Race 5'!$G$3:$I$49,3,FALSE))</f>
        <v>85</v>
      </c>
      <c r="J43" s="152">
        <f>IF(ISERROR(VLOOKUP(B43,'Race 6'!$G$3:$I$62,3,FALSE)),0,VLOOKUP(B43,'Race 6'!$G$3:$I$62,3,FALSE))</f>
        <v>82</v>
      </c>
      <c r="K43" s="152">
        <f>IF(ISERROR(VLOOKUP($B43,'Race 7'!$G$3:$I$66,3,FALSE)),0,VLOOKUP($B43,'Race 7'!$G$3:$I$66,3,FALSE))</f>
        <v>82</v>
      </c>
      <c r="L43" s="152">
        <f>IF(ISERROR(VLOOKUP($B43,'Race 8'!$G$3:$I$56,3,FALSE)),0,VLOOKUP($B43,'Race 8'!$G$3:$I$56,3,FALSE))</f>
        <v>78</v>
      </c>
      <c r="M43" s="152">
        <f>IF(ISERROR(VLOOKUP($B43,'Race 9'!$G$3:$I$70,3,FALSE)),0,VLOOKUP($B43,'Race 9'!$G$3:$I$70,3,FALSE))</f>
        <v>82</v>
      </c>
      <c r="N43" s="152">
        <f>IF(ISERROR(VLOOKUP($B43,'Race 10'!$G$3:$I$70,3,FALSE)),0,VLOOKUP($B43,'Race 10'!$G$3:$I$70,3,FALSE))</f>
        <v>87</v>
      </c>
      <c r="O43" s="248"/>
      <c r="P43" s="160">
        <v>4</v>
      </c>
    </row>
    <row r="44" spans="1:16" ht="12.75" customHeight="1">
      <c r="A44" s="152">
        <v>4</v>
      </c>
      <c r="B44" s="154" t="s">
        <v>73</v>
      </c>
      <c r="C44" s="152">
        <f t="shared" si="1"/>
        <v>7</v>
      </c>
      <c r="D44" s="152">
        <f>SUM(LARGE(E44:N44,{1,2,3,4,5,6,7}))</f>
        <v>571</v>
      </c>
      <c r="E44" s="153">
        <f>IF(ISERROR(VLOOKUP(B44,'Race 1'!$H$3:$J$70,3,FALSE)),0,VLOOKUP(B44,'Race 1'!$H$3:$J$70,3,FALSE))</f>
        <v>78</v>
      </c>
      <c r="F44" s="153">
        <f>IF(ISERROR(VLOOKUP(B44,'Race 2'!$H$3:$J$64,3,FALSE)),0,VLOOKUP(B44,'Race 2'!$H$3:$J$64,3,FALSE))</f>
        <v>0</v>
      </c>
      <c r="G44" s="153">
        <f>IF(ISERROR(VLOOKUP(B44,'Race 3'!$H$3:$J$70,3,FALSE)),0,VLOOKUP(B44,'Race 3'!$H$3:$J$70,3,FALSE))</f>
        <v>73</v>
      </c>
      <c r="H44" s="153">
        <f>IF(ISERROR(VLOOKUP(B44,'Race 4'!$H$3:$J$52,3,FALSE)),0,VLOOKUP(B44,'Race 4'!$H$3:$J$52,3,FALSE))</f>
        <v>86</v>
      </c>
      <c r="I44" s="152">
        <f>IF(ISERROR(VLOOKUP(B44,'Race 5'!$G$3:$I$49,3,FALSE)),0,VLOOKUP(B44,'Race 5'!$G$3:$I$49,3,FALSE))</f>
        <v>90</v>
      </c>
      <c r="J44" s="152">
        <f>IF(ISERROR(VLOOKUP(B44,'Race 6'!$G$3:$I$62,3,FALSE)),0,VLOOKUP(B44,'Race 6'!$G$3:$I$62,3,FALSE))</f>
        <v>0</v>
      </c>
      <c r="K44" s="152">
        <f>IF(ISERROR(VLOOKUP($B44,'Race 7'!$G$3:$I$66,3,FALSE)),0,VLOOKUP($B44,'Race 7'!$G$3:$I$66,3,FALSE))</f>
        <v>79</v>
      </c>
      <c r="L44" s="152">
        <f>IF(ISERROR(VLOOKUP($B44,'Race 8'!$G$3:$I$56,3,FALSE)),0,VLOOKUP($B44,'Race 8'!$G$3:$I$56,3,FALSE))</f>
        <v>80</v>
      </c>
      <c r="M44" s="152">
        <f>IF(ISERROR(VLOOKUP($B44,'Race 9'!$G$3:$I$70,3,FALSE)),0,VLOOKUP($B44,'Race 9'!$G$3:$I$70,3,FALSE))</f>
        <v>0</v>
      </c>
      <c r="N44" s="152">
        <f>IF(ISERROR(VLOOKUP($B44,'Race 10'!$G$3:$I$70,3,FALSE)),0,VLOOKUP($B44,'Race 10'!$G$3:$I$70,3,FALSE))</f>
        <v>85</v>
      </c>
      <c r="O44" s="248"/>
      <c r="P44" s="160">
        <v>4</v>
      </c>
    </row>
    <row r="45" spans="1:16" ht="12.75" customHeight="1">
      <c r="A45" s="152">
        <v>5</v>
      </c>
      <c r="B45" s="155" t="s">
        <v>109</v>
      </c>
      <c r="C45" s="152">
        <f t="shared" si="1"/>
        <v>6</v>
      </c>
      <c r="D45" s="152">
        <f>SUM(LARGE(E45:N45,{1,2,3,4,5,6,7}))</f>
        <v>475</v>
      </c>
      <c r="E45" s="153">
        <f>IF(ISERROR(VLOOKUP(B45,'Race 1'!$H$3:$J$70,3,FALSE)),0,VLOOKUP(B45,'Race 1'!$H$3:$J$70,3,FALSE))</f>
        <v>74</v>
      </c>
      <c r="F45" s="153">
        <f>IF(ISERROR(VLOOKUP(B45,'Race 2'!$H$3:$J$64,3,FALSE)),0,VLOOKUP(B45,'Race 2'!$H$3:$J$64,3,FALSE))</f>
        <v>0</v>
      </c>
      <c r="G45" s="153">
        <f>IF(ISERROR(VLOOKUP(B45,'Race 3'!$H$3:$J$70,3,FALSE)),0,VLOOKUP(B45,'Race 3'!$H$3:$J$70,3,FALSE))</f>
        <v>0</v>
      </c>
      <c r="H45" s="153">
        <f>IF(ISERROR(VLOOKUP(B45,'Race 4'!$H$3:$J$52,3,FALSE)),0,VLOOKUP(B45,'Race 4'!$H$3:$J$52,3,FALSE))</f>
        <v>80</v>
      </c>
      <c r="I45" s="152">
        <f>IF(ISERROR(VLOOKUP(B45,'Race 5'!$G$3:$I$49,3,FALSE)),0,VLOOKUP(B45,'Race 5'!$G$3:$I$49,3,FALSE))</f>
        <v>83</v>
      </c>
      <c r="J45" s="152">
        <f>IF(ISERROR(VLOOKUP(B45,'Race 6'!$G$3:$I$62,3,FALSE)),0,VLOOKUP(B45,'Race 6'!$G$3:$I$62,3,FALSE))</f>
        <v>84</v>
      </c>
      <c r="K45" s="152">
        <f>IF(ISERROR(VLOOKUP($B45,'Race 7'!$G$3:$I$66,3,FALSE)),0,VLOOKUP($B45,'Race 7'!$G$3:$I$66,3,FALSE))</f>
        <v>80</v>
      </c>
      <c r="L45" s="152">
        <f>IF(ISERROR(VLOOKUP($B45,'Race 8'!$G$3:$I$56,3,FALSE)),0,VLOOKUP($B45,'Race 8'!$G$3:$I$56,3,FALSE))</f>
        <v>0</v>
      </c>
      <c r="M45" s="152">
        <f>IF(ISERROR(VLOOKUP($B45,'Race 9'!$G$3:$I$70,3,FALSE)),0,VLOOKUP($B45,'Race 9'!$G$3:$I$70,3,FALSE))</f>
        <v>74</v>
      </c>
      <c r="N45" s="152">
        <f>IF(ISERROR(VLOOKUP($B45,'Race 10'!$G$3:$I$70,3,FALSE)),0,VLOOKUP($B45,'Race 10'!$G$3:$I$70,3,FALSE))</f>
        <v>0</v>
      </c>
      <c r="O45" s="248"/>
      <c r="P45" s="160">
        <v>4</v>
      </c>
    </row>
    <row r="46" spans="1:16" ht="12.75" customHeight="1">
      <c r="A46" s="152">
        <v>6</v>
      </c>
      <c r="B46" s="155" t="s">
        <v>34</v>
      </c>
      <c r="C46" s="152">
        <f t="shared" si="1"/>
        <v>6</v>
      </c>
      <c r="D46" s="152">
        <f>SUM(LARGE(E46:N46,{1,2,3,4,5,6,7}))</f>
        <v>470</v>
      </c>
      <c r="E46" s="153">
        <f>IF(ISERROR(VLOOKUP(B46,'Race 1'!$H$3:$J$70,3,FALSE)),0,VLOOKUP(B46,'Race 1'!$H$3:$J$70,3,FALSE))</f>
        <v>81</v>
      </c>
      <c r="F46" s="153">
        <f>IF(ISERROR(VLOOKUP(B46,'Race 2'!$H$3:$J$64,3,FALSE)),0,VLOOKUP(B46,'Race 2'!$H$3:$J$64,3,FALSE))</f>
        <v>81</v>
      </c>
      <c r="G46" s="153">
        <f>IF(ISERROR(VLOOKUP(B46,'Race 3'!$H$3:$J$70,3,FALSE)),0,VLOOKUP(B46,'Race 3'!$H$3:$J$70,3,FALSE))</f>
        <v>0</v>
      </c>
      <c r="H46" s="153">
        <f>IF(ISERROR(VLOOKUP(B46,'Race 4'!$H$3:$J$52,3,FALSE)),0,VLOOKUP(B46,'Race 4'!$H$3:$J$52,3,FALSE))</f>
        <v>0</v>
      </c>
      <c r="I46" s="152">
        <f>IF(ISERROR(VLOOKUP(B46,'Race 5'!$G$3:$I$49,3,FALSE)),0,VLOOKUP(B46,'Race 5'!$G$3:$I$49,3,FALSE))</f>
        <v>79</v>
      </c>
      <c r="J46" s="152">
        <f>IF(ISERROR(VLOOKUP(B46,'Race 6'!$G$3:$I$62,3,FALSE)),0,VLOOKUP(B46,'Race 6'!$G$3:$I$62,3,FALSE))</f>
        <v>0</v>
      </c>
      <c r="K46" s="152">
        <f>IF(ISERROR(VLOOKUP($B46,'Race 7'!$G$3:$I$66,3,FALSE)),0,VLOOKUP($B46,'Race 7'!$G$3:$I$66,3,FALSE))</f>
        <v>77</v>
      </c>
      <c r="L46" s="152">
        <f>IF(ISERROR(VLOOKUP($B46,'Race 8'!$G$3:$I$56,3,FALSE)),0,VLOOKUP($B46,'Race 8'!$G$3:$I$56,3,FALSE))</f>
        <v>77</v>
      </c>
      <c r="M46" s="152">
        <f>IF(ISERROR(VLOOKUP($B46,'Race 9'!$G$3:$I$70,3,FALSE)),0,VLOOKUP($B46,'Race 9'!$G$3:$I$70,3,FALSE))</f>
        <v>75</v>
      </c>
      <c r="N46" s="152">
        <f>IF(ISERROR(VLOOKUP($B46,'Race 10'!$G$3:$I$70,3,FALSE)),0,VLOOKUP($B46,'Race 10'!$G$3:$I$70,3,FALSE))</f>
        <v>0</v>
      </c>
      <c r="O46" s="248"/>
      <c r="P46" s="160">
        <v>4</v>
      </c>
    </row>
    <row r="47" spans="1:16" ht="12.75" customHeight="1">
      <c r="A47" s="152">
        <v>7</v>
      </c>
      <c r="B47" s="155" t="s">
        <v>35</v>
      </c>
      <c r="C47" s="152">
        <f t="shared" si="1"/>
        <v>5</v>
      </c>
      <c r="D47" s="152">
        <f>SUM(LARGE(E47:N47,{1,2,3,4,5,6,7}))</f>
        <v>391</v>
      </c>
      <c r="E47" s="153">
        <f>IF(ISERROR(VLOOKUP(B47,'Race 1'!$H$3:$J$70,3,FALSE)),0,VLOOKUP(B47,'Race 1'!$H$3:$J$70,3,FALSE))</f>
        <v>0</v>
      </c>
      <c r="F47" s="153">
        <f>IF(ISERROR(VLOOKUP(B47,'Race 2'!$H$3:$J$64,3,FALSE)),0,VLOOKUP(B47,'Race 2'!$H$3:$J$64,3,FALSE))</f>
        <v>80</v>
      </c>
      <c r="G47" s="153">
        <f>IF(ISERROR(VLOOKUP(B47,'Race 3'!$H$3:$J$70,3,FALSE)),0,VLOOKUP(B47,'Race 3'!$H$3:$J$70,3,FALSE))</f>
        <v>72</v>
      </c>
      <c r="H47" s="153">
        <f>IF(ISERROR(VLOOKUP(B47,'Race 4'!$H$3:$J$52,3,FALSE)),0,VLOOKUP(B47,'Race 4'!$H$3:$J$52,3,FALSE))</f>
        <v>0</v>
      </c>
      <c r="I47" s="152">
        <f>IF(ISERROR(VLOOKUP(B47,'Race 5'!$G$3:$I$49,3,FALSE)),0,VLOOKUP(B47,'Race 5'!$G$3:$I$49,3,FALSE))</f>
        <v>0</v>
      </c>
      <c r="J47" s="152">
        <f>IF(ISERROR(VLOOKUP(B47,'Race 6'!$G$3:$I$62,3,FALSE)),0,VLOOKUP(B47,'Race 6'!$G$3:$I$62,3,FALSE))</f>
        <v>86</v>
      </c>
      <c r="K47" s="152">
        <f>IF(ISERROR(VLOOKUP($B47,'Race 7'!$G$3:$I$66,3,FALSE)),0,VLOOKUP($B47,'Race 7'!$G$3:$I$66,3,FALSE))</f>
        <v>78</v>
      </c>
      <c r="L47" s="152">
        <f>IF(ISERROR(VLOOKUP($B47,'Race 8'!$G$3:$I$56,3,FALSE)),0,VLOOKUP($B47,'Race 8'!$G$3:$I$56,3,FALSE))</f>
        <v>75</v>
      </c>
      <c r="M47" s="152">
        <f>IF(ISERROR(VLOOKUP($B47,'Race 9'!$G$3:$I$70,3,FALSE)),0,VLOOKUP($B47,'Race 9'!$G$3:$I$70,3,FALSE))</f>
        <v>0</v>
      </c>
      <c r="N47" s="152">
        <f>IF(ISERROR(VLOOKUP($B47,'Race 10'!$G$3:$I$70,3,FALSE)),0,VLOOKUP($B47,'Race 10'!$G$3:$I$70,3,FALSE))</f>
        <v>0</v>
      </c>
      <c r="O47" s="248"/>
      <c r="P47" s="160">
        <v>4</v>
      </c>
    </row>
    <row r="48" spans="1:16" ht="12.75" customHeight="1">
      <c r="A48" s="152">
        <v>8</v>
      </c>
      <c r="B48" s="154" t="s">
        <v>91</v>
      </c>
      <c r="C48" s="152">
        <f t="shared" si="1"/>
        <v>4</v>
      </c>
      <c r="D48" s="152">
        <f>SUM(LARGE(E48:N48,{1,2,3,4,5,6,7}))</f>
        <v>340</v>
      </c>
      <c r="E48" s="153">
        <f>IF(ISERROR(VLOOKUP(B48,'Race 1'!$H$3:$J$70,3,FALSE)),0,VLOOKUP(B48,'Race 1'!$H$3:$J$70,3,FALSE))</f>
        <v>0</v>
      </c>
      <c r="F48" s="153">
        <f>IF(ISERROR(VLOOKUP(B48,'Race 2'!$H$3:$J$64,3,FALSE)),0,VLOOKUP(B48,'Race 2'!$H$3:$J$64,3,FALSE))</f>
        <v>86</v>
      </c>
      <c r="G48" s="153">
        <f>IF(ISERROR(VLOOKUP(B48,'Race 3'!$H$3:$J$70,3,FALSE)),0,VLOOKUP(B48,'Race 3'!$H$3:$J$70,3,FALSE))</f>
        <v>0</v>
      </c>
      <c r="H48" s="153">
        <f>IF(ISERROR(VLOOKUP(B48,'Race 4'!$H$3:$J$52,3,FALSE)),0,VLOOKUP(B48,'Race 4'!$H$3:$J$52,3,FALSE))</f>
        <v>84</v>
      </c>
      <c r="I48" s="152">
        <f>IF(ISERROR(VLOOKUP(B48,'Race 5'!$G$3:$I$49,3,FALSE)),0,VLOOKUP(B48,'Race 5'!$G$3:$I$49,3,FALSE))</f>
        <v>0</v>
      </c>
      <c r="J48" s="152">
        <f>IF(ISERROR(VLOOKUP(B48,'Race 6'!$G$3:$I$62,3,FALSE)),0,VLOOKUP(B48,'Race 6'!$G$3:$I$62,3,FALSE))</f>
        <v>85</v>
      </c>
      <c r="K48" s="152">
        <f>IF(ISERROR(VLOOKUP($B48,'Race 7'!$G$3:$I$66,3,FALSE)),0,VLOOKUP($B48,'Race 7'!$G$3:$I$66,3,FALSE))</f>
        <v>0</v>
      </c>
      <c r="L48" s="152">
        <f>IF(ISERROR(VLOOKUP($B48,'Race 8'!$G$3:$I$56,3,FALSE)),0,VLOOKUP($B48,'Race 8'!$G$3:$I$56,3,FALSE))</f>
        <v>0</v>
      </c>
      <c r="M48" s="152">
        <f>IF(ISERROR(VLOOKUP($B48,'Race 9'!$G$3:$I$70,3,FALSE)),0,VLOOKUP($B48,'Race 9'!$G$3:$I$70,3,FALSE))</f>
        <v>85</v>
      </c>
      <c r="N48" s="152">
        <f>IF(ISERROR(VLOOKUP($B48,'Race 10'!$G$3:$I$70,3,FALSE)),0,VLOOKUP($B48,'Race 10'!$G$3:$I$70,3,FALSE))</f>
        <v>0</v>
      </c>
      <c r="O48" s="248"/>
      <c r="P48" s="160">
        <v>4</v>
      </c>
    </row>
    <row r="49" spans="1:21" ht="12.75" customHeight="1">
      <c r="A49" s="152">
        <v>9</v>
      </c>
      <c r="B49" s="155" t="s">
        <v>42</v>
      </c>
      <c r="C49" s="152">
        <f t="shared" si="1"/>
        <v>4</v>
      </c>
      <c r="D49" s="152">
        <f>SUM(LARGE(E49:N49,{1,2,3,4,5,6,7}))</f>
        <v>281</v>
      </c>
      <c r="E49" s="153">
        <f>IF(ISERROR(VLOOKUP(B49,'Race 1'!$H$3:$J$70,3,FALSE)),0,VLOOKUP(B49,'Race 1'!$H$3:$J$70,3,FALSE))</f>
        <v>75</v>
      </c>
      <c r="F49" s="153">
        <f>IF(ISERROR(VLOOKUP(B49,'Race 2'!$H$3:$J$64,3,FALSE)),0,VLOOKUP(B49,'Race 2'!$H$3:$J$64,3,FALSE))</f>
        <v>71</v>
      </c>
      <c r="G49" s="153">
        <f>IF(ISERROR(VLOOKUP(B49,'Race 3'!$H$3:$J$70,3,FALSE)),0,VLOOKUP(B49,'Race 3'!$H$3:$J$70,3,FALSE))</f>
        <v>0</v>
      </c>
      <c r="H49" s="153">
        <f>IF(ISERROR(VLOOKUP(B49,'Race 4'!$H$3:$J$52,3,FALSE)),0,VLOOKUP(B49,'Race 4'!$H$3:$J$52,3,FALSE))</f>
        <v>0</v>
      </c>
      <c r="I49" s="152">
        <f>IF(ISERROR(VLOOKUP(B49,'Race 5'!$G$3:$I$49,3,FALSE)),0,VLOOKUP(B49,'Race 5'!$G$3:$I$49,3,FALSE))</f>
        <v>0</v>
      </c>
      <c r="J49" s="152">
        <f>IF(ISERROR(VLOOKUP(B49,'Race 6'!$G$3:$I$62,3,FALSE)),0,VLOOKUP(B49,'Race 6'!$G$3:$I$62,3,FALSE))</f>
        <v>0</v>
      </c>
      <c r="K49" s="152">
        <f>IF(ISERROR(VLOOKUP($B49,'Race 7'!$G$3:$I$66,3,FALSE)),0,VLOOKUP($B49,'Race 7'!$G$3:$I$66,3,FALSE))</f>
        <v>66</v>
      </c>
      <c r="L49" s="152">
        <f>IF(ISERROR(VLOOKUP($B49,'Race 8'!$G$3:$I$56,3,FALSE)),0,VLOOKUP($B49,'Race 8'!$G$3:$I$56,3,FALSE))</f>
        <v>0</v>
      </c>
      <c r="M49" s="152">
        <f>IF(ISERROR(VLOOKUP($B49,'Race 9'!$G$3:$I$70,3,FALSE)),0,VLOOKUP($B49,'Race 9'!$G$3:$I$70,3,FALSE))</f>
        <v>69</v>
      </c>
      <c r="N49" s="152">
        <f>IF(ISERROR(VLOOKUP($B49,'Race 10'!$G$3:$I$70,3,FALSE)),0,VLOOKUP($B49,'Race 10'!$G$3:$I$70,3,FALSE))</f>
        <v>0</v>
      </c>
      <c r="O49" s="248"/>
      <c r="P49" s="160">
        <v>4</v>
      </c>
      <c r="U49" s="1"/>
    </row>
    <row r="50" spans="1:21" ht="12.75" customHeight="1">
      <c r="A50" s="152">
        <v>10</v>
      </c>
      <c r="B50" s="155" t="s">
        <v>157</v>
      </c>
      <c r="C50" s="152">
        <f t="shared" si="1"/>
        <v>3</v>
      </c>
      <c r="D50" s="152">
        <f>SUM(LARGE(E50:N50,{1,2,3,4,5,6,7}))</f>
        <v>238</v>
      </c>
      <c r="E50" s="153">
        <f>IF(ISERROR(VLOOKUP(B50,'Race 1'!$H$3:$J$70,3,FALSE)),0,VLOOKUP(B50,'Race 1'!$H$3:$J$70,3,FALSE))</f>
        <v>0</v>
      </c>
      <c r="F50" s="153">
        <f>IF(ISERROR(VLOOKUP(B50,'Race 2'!$H$3:$J$64,3,FALSE)),0,VLOOKUP(B50,'Race 2'!$H$3:$J$64,3,FALSE))</f>
        <v>0</v>
      </c>
      <c r="G50" s="153">
        <f>IF(ISERROR(VLOOKUP(B50,'Race 3'!$H$3:$J$70,3,FALSE)),0,VLOOKUP(B50,'Race 3'!$H$3:$J$70,3,FALSE))</f>
        <v>0</v>
      </c>
      <c r="H50" s="153">
        <f>IF(ISERROR(VLOOKUP(B50,'Race 4'!$H$3:$J$52,3,FALSE)),0,VLOOKUP(B50,'Race 4'!$H$3:$J$52,3,FALSE))</f>
        <v>0</v>
      </c>
      <c r="I50" s="152">
        <f>IF(ISERROR(VLOOKUP(B50,'Race 5'!$G$3:$I$49,3,FALSE)),0,VLOOKUP(B50,'Race 5'!$G$3:$I$49,3,FALSE))</f>
        <v>0</v>
      </c>
      <c r="J50" s="152" t="str">
        <f>IF(ISERROR(VLOOKUP(B50,'Race 6'!$G$3:$I$62,3,FALSE)),0,VLOOKUP(B50,'Race 6'!$G$3:$I$62,3,FALSE))</f>
        <v>guest</v>
      </c>
      <c r="K50" s="152">
        <f>IF(ISERROR(VLOOKUP($B50,'Race 7'!$G$3:$I$66,3,FALSE)),0,VLOOKUP($B50,'Race 7'!$G$3:$I$66,3,FALSE))</f>
        <v>73</v>
      </c>
      <c r="L50" s="152">
        <f>IF(ISERROR(VLOOKUP($B50,'Race 8'!$G$3:$I$56,3,FALSE)),0,VLOOKUP($B50,'Race 8'!$G$3:$I$56,3,FALSE))</f>
        <v>0</v>
      </c>
      <c r="M50" s="152">
        <f>IF(ISERROR(VLOOKUP($B50,'Race 9'!$G$3:$I$70,3,FALSE)),0,VLOOKUP($B50,'Race 9'!$G$3:$I$70,3,FALSE))</f>
        <v>81</v>
      </c>
      <c r="N50" s="152">
        <f>IF(ISERROR(VLOOKUP($B50,'Race 10'!$G$3:$I$70,3,FALSE)),0,VLOOKUP($B50,'Race 10'!$G$3:$I$70,3,FALSE))</f>
        <v>84</v>
      </c>
      <c r="O50" s="248"/>
      <c r="P50" s="160">
        <v>4</v>
      </c>
      <c r="U50" s="1"/>
    </row>
    <row r="51" spans="1:21" ht="12.75" customHeight="1">
      <c r="A51" s="152">
        <v>11</v>
      </c>
      <c r="B51" s="61" t="s">
        <v>22</v>
      </c>
      <c r="C51" s="152">
        <f t="shared" si="1"/>
        <v>3</v>
      </c>
      <c r="D51" s="152">
        <f>SUM(LARGE(E51:N51,{1,2,3,4,5,6,7}))</f>
        <v>223</v>
      </c>
      <c r="E51" s="153">
        <f>IF(ISERROR(VLOOKUP(B51,'Race 1'!$H$3:$J$70,3,FALSE)),0,VLOOKUP(B51,'Race 1'!$H$3:$J$70,3,FALSE))</f>
        <v>0</v>
      </c>
      <c r="F51" s="153">
        <f>IF(ISERROR(VLOOKUP(B51,'Race 2'!$H$3:$J$64,3,FALSE)),0,VLOOKUP(B51,'Race 2'!$H$3:$J$64,3,FALSE))</f>
        <v>0</v>
      </c>
      <c r="G51" s="153">
        <f>IF(ISERROR(VLOOKUP(B51,'Race 3'!$H$3:$J$70,3,FALSE)),0,VLOOKUP(B51,'Race 3'!$H$3:$J$70,3,FALSE))</f>
        <v>71</v>
      </c>
      <c r="H51" s="153">
        <f>IF(ISERROR(VLOOKUP(B51,'Race 4'!$H$3:$J$52,3,FALSE)),0,VLOOKUP(B51,'Race 4'!$H$3:$J$52,3,FALSE))</f>
        <v>0</v>
      </c>
      <c r="I51" s="152">
        <f>IF(ISERROR(VLOOKUP(B51,'Race 5'!$G$3:$I$49,3,FALSE)),0,VLOOKUP(B51,'Race 5'!$G$3:$I$49,3,FALSE))</f>
        <v>0</v>
      </c>
      <c r="J51" s="152">
        <f>IF(ISERROR(VLOOKUP(B51,'Race 6'!$G$3:$I$62,3,FALSE)),0,VLOOKUP(B51,'Race 6'!$G$3:$I$62,3,FALSE))</f>
        <v>0</v>
      </c>
      <c r="K51" s="152">
        <f>IF(ISERROR(VLOOKUP($B51,'Race 7'!$G$3:$I$66,3,FALSE)),0,VLOOKUP($B51,'Race 7'!$G$3:$I$66,3,FALSE))</f>
        <v>70</v>
      </c>
      <c r="L51" s="152">
        <f>IF(ISERROR(VLOOKUP($B51,'Race 8'!$G$3:$I$56,3,FALSE)),0,VLOOKUP($B51,'Race 8'!$G$3:$I$56,3,FALSE))</f>
        <v>0</v>
      </c>
      <c r="M51" s="152">
        <f>IF(ISERROR(VLOOKUP($B51,'Race 9'!$G$3:$I$70,3,FALSE)),0,VLOOKUP($B51,'Race 9'!$G$3:$I$70,3,FALSE))</f>
        <v>0</v>
      </c>
      <c r="N51" s="152">
        <f>IF(ISERROR(VLOOKUP($B51,'Race 10'!$G$3:$I$70,3,FALSE)),0,VLOOKUP($B51,'Race 10'!$G$3:$I$70,3,FALSE))</f>
        <v>82</v>
      </c>
      <c r="O51" s="248"/>
      <c r="P51" s="160">
        <v>4</v>
      </c>
      <c r="U51" s="1"/>
    </row>
    <row r="52" spans="1:21" ht="12.75" customHeight="1">
      <c r="A52" s="152">
        <v>12</v>
      </c>
      <c r="B52" s="155" t="s">
        <v>194</v>
      </c>
      <c r="C52" s="152">
        <f t="shared" si="1"/>
        <v>3</v>
      </c>
      <c r="D52" s="152">
        <f>SUM(LARGE(E52:N52,{1,2,3,4,5,6,7}))</f>
        <v>216</v>
      </c>
      <c r="E52" s="153">
        <f>IF(ISERROR(VLOOKUP(B52,'Race 1'!$H$3:$J$70,3,FALSE)),0,VLOOKUP(B52,'Race 1'!$H$3:$J$70,3,FALSE))</f>
        <v>0</v>
      </c>
      <c r="F52" s="153">
        <f>IF(ISERROR(VLOOKUP(B52,'Race 2'!$H$3:$J$64,3,FALSE)),0,VLOOKUP(B52,'Race 2'!$H$3:$J$64,3,FALSE))</f>
        <v>0</v>
      </c>
      <c r="G52" s="153">
        <f>IF(ISERROR(VLOOKUP(B52,'Race 3'!$H$3:$J$70,3,FALSE)),0,VLOOKUP(B52,'Race 3'!$H$3:$J$70,3,FALSE))</f>
        <v>0</v>
      </c>
      <c r="H52" s="153">
        <f>IF(ISERROR(VLOOKUP(B52,'Race 4'!$H$3:$J$52,3,FALSE)),0,VLOOKUP(B52,'Race 4'!$H$3:$J$52,3,FALSE))</f>
        <v>0</v>
      </c>
      <c r="I52" s="152">
        <f>IF(ISERROR(VLOOKUP(B52,'Race 5'!$G$3:$I$49,3,FALSE)),0,VLOOKUP(B52,'Race 5'!$G$3:$I$49,3,FALSE))</f>
        <v>0</v>
      </c>
      <c r="J52" s="152">
        <f>IF(ISERROR(VLOOKUP(B52,'Race 6'!$G$3:$I$62,3,FALSE)),0,VLOOKUP(B52,'Race 6'!$G$3:$I$62,3,FALSE))</f>
        <v>0</v>
      </c>
      <c r="K52" s="152">
        <f>IF(ISERROR(VLOOKUP($B52,'Race 7'!$G$3:$I$66,3,FALSE)),0,VLOOKUP($B52,'Race 7'!$G$3:$I$66,3,FALSE))</f>
        <v>0</v>
      </c>
      <c r="L52" s="152">
        <f>IF(ISERROR(VLOOKUP($B52,'Race 8'!$G$3:$I$56,3,FALSE)),0,VLOOKUP($B52,'Race 8'!$G$3:$I$56,3,FALSE))</f>
        <v>73</v>
      </c>
      <c r="M52" s="152">
        <f>IF(ISERROR(VLOOKUP($B52,'Race 9'!$G$3:$I$70,3,FALSE)),0,VLOOKUP($B52,'Race 9'!$G$3:$I$70,3,FALSE))</f>
        <v>66</v>
      </c>
      <c r="N52" s="152">
        <f>IF(ISERROR(VLOOKUP($B52,'Race 10'!$G$3:$I$70,3,FALSE)),0,VLOOKUP($B52,'Race 10'!$G$3:$I$70,3,FALSE))</f>
        <v>77</v>
      </c>
      <c r="O52" s="248"/>
      <c r="P52" s="160">
        <v>4</v>
      </c>
      <c r="U52" s="1"/>
    </row>
    <row r="53" spans="1:21" ht="12.75" customHeight="1">
      <c r="A53" s="152">
        <v>13</v>
      </c>
      <c r="B53" s="155" t="s">
        <v>36</v>
      </c>
      <c r="C53" s="152">
        <f t="shared" si="1"/>
        <v>2</v>
      </c>
      <c r="D53" s="152">
        <f>SUM(LARGE(E53:N53,{1,2,3,4,5,6,7}))</f>
        <v>163</v>
      </c>
      <c r="E53" s="153">
        <f>IF(ISERROR(VLOOKUP(B53,'Race 1'!$H$3:$J$70,3,FALSE)),0,VLOOKUP(B53,'Race 1'!$H$3:$J$70,3,FALSE))</f>
        <v>79</v>
      </c>
      <c r="F53" s="153">
        <f>IF(ISERROR(VLOOKUP(B53,'Race 2'!$H$3:$J$64,3,FALSE)),0,VLOOKUP(B53,'Race 2'!$H$3:$J$64,3,FALSE))</f>
        <v>0</v>
      </c>
      <c r="G53" s="153">
        <f>IF(ISERROR(VLOOKUP(B53,'Race 3'!$H$3:$J$70,3,FALSE)),0,VLOOKUP(B53,'Race 3'!$H$3:$J$70,3,FALSE))</f>
        <v>0</v>
      </c>
      <c r="H53" s="153">
        <f>IF(ISERROR(VLOOKUP(B53,'Race 4'!$H$3:$J$52,3,FALSE)),0,VLOOKUP(B53,'Race 4'!$H$3:$J$52,3,FALSE))</f>
        <v>0</v>
      </c>
      <c r="I53" s="152">
        <f>IF(ISERROR(VLOOKUP(B53,'Race 5'!$G$3:$I$49,3,FALSE)),0,VLOOKUP(B53,'Race 5'!$G$3:$I$49,3,FALSE))</f>
        <v>84</v>
      </c>
      <c r="J53" s="152">
        <f>IF(ISERROR(VLOOKUP(B53,'Race 6'!$G$3:$I$62,3,FALSE)),0,VLOOKUP(B53,'Race 6'!$G$3:$I$62,3,FALSE))</f>
        <v>0</v>
      </c>
      <c r="K53" s="152">
        <f>IF(ISERROR(VLOOKUP($B53,'Race 7'!$G$3:$I$66,3,FALSE)),0,VLOOKUP($B53,'Race 7'!$G$3:$I$66,3,FALSE))</f>
        <v>0</v>
      </c>
      <c r="L53" s="152">
        <f>IF(ISERROR(VLOOKUP($B53,'Race 8'!$G$3:$I$56,3,FALSE)),0,VLOOKUP($B53,'Race 8'!$G$3:$I$56,3,FALSE))</f>
        <v>0</v>
      </c>
      <c r="M53" s="152">
        <f>IF(ISERROR(VLOOKUP($B53,'Race 9'!$G$3:$I$70,3,FALSE)),0,VLOOKUP($B53,'Race 9'!$G$3:$I$70,3,FALSE))</f>
        <v>0</v>
      </c>
      <c r="N53" s="152">
        <f>IF(ISERROR(VLOOKUP($B53,'Race 10'!$G$3:$I$70,3,FALSE)),0,VLOOKUP($B53,'Race 10'!$G$3:$I$70,3,FALSE))</f>
        <v>0</v>
      </c>
      <c r="O53" s="248"/>
      <c r="P53" s="160">
        <v>4</v>
      </c>
      <c r="U53" s="1"/>
    </row>
    <row r="54" spans="1:21" ht="12.75" customHeight="1">
      <c r="A54" s="152">
        <v>14</v>
      </c>
      <c r="B54" s="155" t="s">
        <v>37</v>
      </c>
      <c r="C54" s="152">
        <f t="shared" si="1"/>
        <v>2</v>
      </c>
      <c r="D54" s="152">
        <f>SUM(LARGE(E54:N54,{1,2,3,4,5,6,7}))</f>
        <v>138</v>
      </c>
      <c r="E54" s="153">
        <f>IF(ISERROR(VLOOKUP(B54,'Race 1'!$H$3:$J$70,3,FALSE)),0,VLOOKUP(B54,'Race 1'!$H$3:$J$70,3,FALSE))</f>
        <v>0</v>
      </c>
      <c r="F54" s="153">
        <f>IF(ISERROR(VLOOKUP(B54,'Race 2'!$H$3:$J$64,3,FALSE)),0,VLOOKUP(B54,'Race 2'!$H$3:$J$64,3,FALSE))</f>
        <v>73</v>
      </c>
      <c r="G54" s="153">
        <f>IF(ISERROR(VLOOKUP(B54,'Race 3'!$H$3:$J$70,3,FALSE)),0,VLOOKUP(B54,'Race 3'!$H$3:$J$70,3,FALSE))</f>
        <v>0</v>
      </c>
      <c r="H54" s="153">
        <f>IF(ISERROR(VLOOKUP(B54,'Race 4'!$H$3:$J$52,3,FALSE)),0,VLOOKUP(B54,'Race 4'!$H$3:$J$52,3,FALSE))</f>
        <v>0</v>
      </c>
      <c r="I54" s="152">
        <f>IF(ISERROR(VLOOKUP(B54,'Race 5'!$G$3:$I$49,3,FALSE)),0,VLOOKUP(B54,'Race 5'!$G$3:$I$49,3,FALSE))</f>
        <v>0</v>
      </c>
      <c r="J54" s="152">
        <f>IF(ISERROR(VLOOKUP(B54,'Race 6'!$G$3:$I$62,3,FALSE)),0,VLOOKUP(B54,'Race 6'!$G$3:$I$62,3,FALSE))</f>
        <v>0</v>
      </c>
      <c r="K54" s="152">
        <f>IF(ISERROR(VLOOKUP($B54,'Race 7'!$G$3:$I$66,3,FALSE)),0,VLOOKUP($B54,'Race 7'!$G$3:$I$66,3,FALSE))</f>
        <v>65</v>
      </c>
      <c r="L54" s="152">
        <f>IF(ISERROR(VLOOKUP($B54,'Race 8'!$G$3:$I$56,3,FALSE)),0,VLOOKUP($B54,'Race 8'!$G$3:$I$56,3,FALSE))</f>
        <v>0</v>
      </c>
      <c r="M54" s="152">
        <f>IF(ISERROR(VLOOKUP($B54,'Race 9'!$G$3:$I$70,3,FALSE)),0,VLOOKUP($B54,'Race 9'!$G$3:$I$70,3,FALSE))</f>
        <v>0</v>
      </c>
      <c r="N54" s="152">
        <f>IF(ISERROR(VLOOKUP($B54,'Race 10'!$G$3:$I$70,3,FALSE)),0,VLOOKUP($B54,'Race 10'!$G$3:$I$70,3,FALSE))</f>
        <v>0</v>
      </c>
      <c r="O54" s="248"/>
      <c r="P54" s="160">
        <v>4</v>
      </c>
      <c r="U54" s="1"/>
    </row>
    <row r="55" spans="1:21" ht="12.75" customHeight="1">
      <c r="A55" s="152">
        <v>15</v>
      </c>
      <c r="B55" s="154" t="s">
        <v>50</v>
      </c>
      <c r="C55" s="152">
        <f t="shared" si="1"/>
        <v>1</v>
      </c>
      <c r="D55" s="152">
        <f>SUM(LARGE(E55:N55,{1,2,3,4,5,6,7}))</f>
        <v>78</v>
      </c>
      <c r="E55" s="153">
        <f>IF(ISERROR(VLOOKUP(B55,'Race 1'!$H$3:$J$70,3,FALSE)),0,VLOOKUP(B55,'Race 1'!$H$3:$J$70,3,FALSE))</f>
        <v>0</v>
      </c>
      <c r="F55" s="153">
        <f>IF(ISERROR(VLOOKUP(B55,'Race 2'!$H$3:$J$64,3,FALSE)),0,VLOOKUP(B55,'Race 2'!$H$3:$J$64,3,FALSE))</f>
        <v>78</v>
      </c>
      <c r="G55" s="153">
        <f>IF(ISERROR(VLOOKUP(B55,'Race 3'!$H$3:$J$70,3,FALSE)),0,VLOOKUP(B55,'Race 3'!$H$3:$J$70,3,FALSE))</f>
        <v>0</v>
      </c>
      <c r="H55" s="153">
        <f>IF(ISERROR(VLOOKUP(B55,'Race 4'!$H$3:$J$52,3,FALSE)),0,VLOOKUP(B55,'Race 4'!$H$3:$J$52,3,FALSE))</f>
        <v>0</v>
      </c>
      <c r="I55" s="152">
        <f>IF(ISERROR(VLOOKUP(B55,'Race 5'!$G$3:$I$49,3,FALSE)),0,VLOOKUP(B55,'Race 5'!$G$3:$I$49,3,FALSE))</f>
        <v>0</v>
      </c>
      <c r="J55" s="152">
        <f>IF(ISERROR(VLOOKUP(B55,'Race 6'!$G$3:$I$62,3,FALSE)),0,VLOOKUP(B55,'Race 6'!$G$3:$I$62,3,FALSE))</f>
        <v>0</v>
      </c>
      <c r="K55" s="152">
        <f>IF(ISERROR(VLOOKUP($B55,'Race 7'!$G$3:$I$66,3,FALSE)),0,VLOOKUP($B55,'Race 7'!$G$3:$I$66,3,FALSE))</f>
        <v>0</v>
      </c>
      <c r="L55" s="152">
        <f>IF(ISERROR(VLOOKUP($B55,'Race 8'!$G$3:$I$56,3,FALSE)),0,VLOOKUP($B55,'Race 8'!$G$3:$I$56,3,FALSE))</f>
        <v>0</v>
      </c>
      <c r="M55" s="152">
        <f>IF(ISERROR(VLOOKUP($B55,'Race 9'!$G$3:$I$70,3,FALSE)),0,VLOOKUP($B55,'Race 9'!$G$3:$I$70,3,FALSE))</f>
        <v>0</v>
      </c>
      <c r="N55" s="152">
        <f>IF(ISERROR(VLOOKUP($B55,'Race 10'!$G$3:$I$70,3,FALSE)),0,VLOOKUP($B55,'Race 10'!$G$3:$I$70,3,FALSE))</f>
        <v>0</v>
      </c>
      <c r="O55" s="248"/>
      <c r="P55" s="160">
        <v>4</v>
      </c>
      <c r="U55" s="1"/>
    </row>
    <row r="56" spans="1:21" ht="12.75" customHeight="1" thickBot="1">
      <c r="A56" s="152">
        <v>16</v>
      </c>
      <c r="B56" s="155" t="s">
        <v>31</v>
      </c>
      <c r="C56" s="152">
        <f t="shared" si="1"/>
        <v>1</v>
      </c>
      <c r="D56" s="152">
        <f>SUM(LARGE(E56:N56,{1,2,3,4,5,6,7}))</f>
        <v>75</v>
      </c>
      <c r="E56" s="153">
        <f>IF(ISERROR(VLOOKUP(B56,'Race 1'!$H$3:$J$70,3,FALSE)),0,VLOOKUP(B56,'Race 1'!$H$3:$J$70,3,FALSE))</f>
        <v>0</v>
      </c>
      <c r="F56" s="153">
        <f>IF(ISERROR(VLOOKUP(B56,'Race 2'!$H$3:$J$64,3,FALSE)),0,VLOOKUP(B56,'Race 2'!$H$3:$J$64,3,FALSE))</f>
        <v>75</v>
      </c>
      <c r="G56" s="153">
        <f>IF(ISERROR(VLOOKUP(B56,'Race 3'!$H$3:$J$70,3,FALSE)),0,VLOOKUP(B56,'Race 3'!$H$3:$J$70,3,FALSE))</f>
        <v>0</v>
      </c>
      <c r="H56" s="153">
        <f>IF(ISERROR(VLOOKUP(B56,'Race 4'!$H$3:$J$52,3,FALSE)),0,VLOOKUP(B56,'Race 4'!$H$3:$J$52,3,FALSE))</f>
        <v>0</v>
      </c>
      <c r="I56" s="152">
        <f>IF(ISERROR(VLOOKUP(B56,'Race 5'!$G$3:$I$49,3,FALSE)),0,VLOOKUP(B56,'Race 5'!$G$3:$I$49,3,FALSE))</f>
        <v>0</v>
      </c>
      <c r="J56" s="152">
        <f>IF(ISERROR(VLOOKUP(B56,'Race 6'!$G$3:$I$62,3,FALSE)),0,VLOOKUP(B56,'Race 6'!$G$3:$I$62,3,FALSE))</f>
        <v>0</v>
      </c>
      <c r="K56" s="152">
        <f>IF(ISERROR(VLOOKUP($B56,'Race 7'!$G$3:$I$66,3,FALSE)),0,VLOOKUP($B56,'Race 7'!$G$3:$I$66,3,FALSE))</f>
        <v>0</v>
      </c>
      <c r="L56" s="152">
        <f>IF(ISERROR(VLOOKUP($B56,'Race 8'!$G$3:$I$56,3,FALSE)),0,VLOOKUP($B56,'Race 8'!$G$3:$I$56,3,FALSE))</f>
        <v>0</v>
      </c>
      <c r="M56" s="152">
        <f>IF(ISERROR(VLOOKUP($B56,'Race 9'!$G$3:$I$70,3,FALSE)),0,VLOOKUP($B56,'Race 9'!$G$3:$I$70,3,FALSE))</f>
        <v>0</v>
      </c>
      <c r="N56" s="152">
        <f>IF(ISERROR(VLOOKUP($B56,'Race 10'!$G$3:$I$70,3,FALSE)),0,VLOOKUP($B56,'Race 10'!$G$3:$I$70,3,FALSE))</f>
        <v>0</v>
      </c>
      <c r="O56" s="248"/>
      <c r="P56" s="160">
        <v>4</v>
      </c>
      <c r="U56" s="1"/>
    </row>
    <row r="57" spans="1:21" ht="12.75" customHeight="1">
      <c r="A57" s="148">
        <v>1</v>
      </c>
      <c r="B57" s="147" t="s">
        <v>125</v>
      </c>
      <c r="C57" s="148">
        <f t="shared" si="1"/>
        <v>8</v>
      </c>
      <c r="D57" s="148">
        <f>SUM(LARGE(E57:N57,{1,2,3,4,5,6,7}))</f>
        <v>589</v>
      </c>
      <c r="E57" s="149">
        <f>IF(ISERROR(VLOOKUP(B57,'Race 1'!$H$3:$J$70,3,FALSE)),0,VLOOKUP(B57,'Race 1'!$H$3:$J$70,3,FALSE))</f>
        <v>0</v>
      </c>
      <c r="F57" s="149">
        <f>IF(ISERROR(VLOOKUP(B57,'Race 2'!$H$3:$J$64,3,FALSE)),0,VLOOKUP(B57,'Race 2'!$H$3:$J$64,3,FALSE))</f>
        <v>68</v>
      </c>
      <c r="G57" s="149">
        <f>IF(ISERROR(VLOOKUP(B57,'Race 3'!$H$3:$J$70,3,FALSE)),0,VLOOKUP(B57,'Race 3'!$H$3:$J$70,3,FALSE))</f>
        <v>70</v>
      </c>
      <c r="H57" s="149">
        <f>IF(ISERROR(VLOOKUP(B57,'Race 4'!$H$3:$J$52,3,FALSE)),0,VLOOKUP(B57,'Race 4'!$H$3:$J$52,3,FALSE))</f>
        <v>88</v>
      </c>
      <c r="I57" s="148">
        <f>IF(ISERROR(VLOOKUP(B57,'Race 5'!$G$3:$I$49,3,FALSE)),0,VLOOKUP(B57,'Race 5'!$G$3:$I$49,3,FALSE))</f>
        <v>0</v>
      </c>
      <c r="J57" s="148">
        <f>IF(ISERROR(VLOOKUP(B57,'Race 6'!$G$3:$I$62,3,FALSE)),0,VLOOKUP(B57,'Race 6'!$G$3:$I$62,3,FALSE))</f>
        <v>87</v>
      </c>
      <c r="K57" s="148">
        <f>IF(ISERROR(VLOOKUP($B57,'Race 7'!$G$3:$I$66,3,FALSE)),0,VLOOKUP($B57,'Race 7'!$G$3:$I$66,3,FALSE))</f>
        <v>84</v>
      </c>
      <c r="L57" s="148">
        <f>IF(ISERROR(VLOOKUP($B57,'Race 8'!$G$3:$I$56,3,FALSE)),0,VLOOKUP($B57,'Race 8'!$G$3:$I$56,3,FALSE))</f>
        <v>86</v>
      </c>
      <c r="M57" s="148">
        <f>IF(ISERROR(VLOOKUP($B57,'Race 9'!$G$3:$I$70,3,FALSE)),0,VLOOKUP($B57,'Race 9'!$G$3:$I$70,3,FALSE))</f>
        <v>86</v>
      </c>
      <c r="N57" s="148">
        <f>IF(ISERROR(VLOOKUP($B57,'Race 10'!$G$3:$I$70,3,FALSE)),0,VLOOKUP($B57,'Race 10'!$G$3:$I$70,3,FALSE))</f>
        <v>88</v>
      </c>
      <c r="O57" s="247">
        <v>5</v>
      </c>
      <c r="P57" s="161">
        <v>5</v>
      </c>
      <c r="U57" s="1"/>
    </row>
    <row r="58" spans="1:21" ht="12.75" customHeight="1">
      <c r="A58" s="152">
        <v>2</v>
      </c>
      <c r="B58" s="150" t="s">
        <v>95</v>
      </c>
      <c r="C58" s="152">
        <f t="shared" si="1"/>
        <v>8</v>
      </c>
      <c r="D58" s="152">
        <f>SUM(LARGE(E58:N58,{1,2,3,4,5,6,7}))</f>
        <v>549</v>
      </c>
      <c r="E58" s="153">
        <f>IF(ISERROR(VLOOKUP(B58,'Race 1'!$H$3:$J$70,3,FALSE)),0,VLOOKUP(B58,'Race 1'!$H$3:$J$70,3,FALSE))</f>
        <v>72</v>
      </c>
      <c r="F58" s="153">
        <f>IF(ISERROR(VLOOKUP(B58,'Race 2'!$H$3:$J$64,3,FALSE)),0,VLOOKUP(B58,'Race 2'!$H$3:$J$64,3,FALSE))</f>
        <v>69</v>
      </c>
      <c r="G58" s="153">
        <f>IF(ISERROR(VLOOKUP(B58,'Race 3'!$H$3:$J$70,3,FALSE)),0,VLOOKUP(B58,'Race 3'!$H$3:$J$70,3,FALSE))</f>
        <v>0</v>
      </c>
      <c r="H58" s="153">
        <f>IF(ISERROR(VLOOKUP(B58,'Race 4'!$H$3:$J$52,3,FALSE)),0,VLOOKUP(B58,'Race 4'!$H$3:$J$52,3,FALSE))</f>
        <v>82</v>
      </c>
      <c r="I58" s="152">
        <f>IF(ISERROR(VLOOKUP(B58,'Race 5'!$G$3:$I$49,3,FALSE)),0,VLOOKUP(B58,'Race 5'!$G$3:$I$49,3,FALSE))</f>
        <v>78</v>
      </c>
      <c r="J58" s="152">
        <f>IF(ISERROR(VLOOKUP(B58,'Race 6'!$G$3:$I$62,3,FALSE)),0,VLOOKUP(B58,'Race 6'!$G$3:$I$62,3,FALSE))</f>
        <v>83</v>
      </c>
      <c r="K58" s="152">
        <f>IF(ISERROR(VLOOKUP($B58,'Race 7'!$G$3:$I$66,3,FALSE)),0,VLOOKUP($B58,'Race 7'!$G$3:$I$66,3,FALSE))</f>
        <v>75</v>
      </c>
      <c r="L58" s="152">
        <f>IF(ISERROR(VLOOKUP($B58,'Race 8'!$G$3:$I$56,3,FALSE)),0,VLOOKUP($B58,'Race 8'!$G$3:$I$56,3,FALSE))</f>
        <v>0</v>
      </c>
      <c r="M58" s="152">
        <f>IF(ISERROR(VLOOKUP($B58,'Race 9'!$G$3:$I$70,3,FALSE)),0,VLOOKUP($B58,'Race 9'!$G$3:$I$70,3,FALSE))</f>
        <v>76</v>
      </c>
      <c r="N58" s="152">
        <f>IF(ISERROR(VLOOKUP($B58,'Race 10'!$G$3:$I$70,3,FALSE)),0,VLOOKUP($B58,'Race 10'!$G$3:$I$70,3,FALSE))</f>
        <v>83</v>
      </c>
      <c r="O58" s="248"/>
      <c r="P58" s="160">
        <v>5</v>
      </c>
      <c r="U58" s="1"/>
    </row>
    <row r="59" spans="1:21" ht="12.75" customHeight="1">
      <c r="A59" s="152">
        <v>3</v>
      </c>
      <c r="B59" s="155" t="s">
        <v>87</v>
      </c>
      <c r="C59" s="152">
        <f t="shared" si="1"/>
        <v>9</v>
      </c>
      <c r="D59" s="152">
        <f>SUM(LARGE(E59:N59,{1,2,3,4,5,6,7}))</f>
        <v>518</v>
      </c>
      <c r="E59" s="153">
        <f>IF(ISERROR(VLOOKUP(B59,'Race 1'!$H$3:$J$70,3,FALSE)),0,VLOOKUP(B59,'Race 1'!$H$3:$J$70,3,FALSE))</f>
        <v>68</v>
      </c>
      <c r="F59" s="153">
        <f>IF(ISERROR(VLOOKUP(B59,'Race 2'!$H$3:$J$64,3,FALSE)),0,VLOOKUP(B59,'Race 2'!$H$3:$J$64,3,FALSE))</f>
        <v>74</v>
      </c>
      <c r="G59" s="153">
        <f>IF(ISERROR(VLOOKUP(B59,'Race 3'!$H$3:$J$70,3,FALSE)),0,VLOOKUP(B59,'Race 3'!$H$3:$J$70,3,FALSE))</f>
        <v>0</v>
      </c>
      <c r="H59" s="153">
        <f>IF(ISERROR(VLOOKUP(B59,'Race 4'!$H$3:$J$52,3,FALSE)),0,VLOOKUP(B59,'Race 4'!$H$3:$J$52,3,FALSE))</f>
        <v>79</v>
      </c>
      <c r="I59" s="152">
        <f>IF(ISERROR(VLOOKUP(B59,'Race 5'!$G$3:$I$49,3,FALSE)),0,VLOOKUP(B59,'Race 5'!$G$3:$I$49,3,FALSE))</f>
        <v>73</v>
      </c>
      <c r="J59" s="152">
        <f>IF(ISERROR(VLOOKUP(B59,'Race 6'!$G$3:$I$62,3,FALSE)),0,VLOOKUP(B59,'Race 6'!$G$3:$I$62,3,FALSE))</f>
        <v>78</v>
      </c>
      <c r="K59" s="152">
        <f>IF(ISERROR(VLOOKUP($B59,'Race 7'!$G$3:$I$66,3,FALSE)),0,VLOOKUP($B59,'Race 7'!$G$3:$I$66,3,FALSE))</f>
        <v>68</v>
      </c>
      <c r="L59" s="152">
        <f>IF(ISERROR(VLOOKUP($B59,'Race 8'!$G$3:$I$56,3,FALSE)),0,VLOOKUP($B59,'Race 8'!$G$3:$I$56,3,FALSE))</f>
        <v>71</v>
      </c>
      <c r="M59" s="152">
        <f>IF(ISERROR(VLOOKUP($B59,'Race 9'!$G$3:$I$70,3,FALSE)),0,VLOOKUP($B59,'Race 9'!$G$3:$I$70,3,FALSE))</f>
        <v>62</v>
      </c>
      <c r="N59" s="152">
        <f>IF(ISERROR(VLOOKUP($B59,'Race 10'!$G$3:$I$70,3,FALSE)),0,VLOOKUP($B59,'Race 10'!$G$3:$I$70,3,FALSE))</f>
        <v>75</v>
      </c>
      <c r="O59" s="248"/>
      <c r="P59" s="160">
        <v>5</v>
      </c>
      <c r="U59" s="1"/>
    </row>
    <row r="60" spans="1:21" ht="12.75" customHeight="1">
      <c r="A60" s="152">
        <v>4</v>
      </c>
      <c r="B60" s="155" t="s">
        <v>47</v>
      </c>
      <c r="C60" s="152">
        <f t="shared" si="1"/>
        <v>9</v>
      </c>
      <c r="D60" s="152">
        <f>SUM(LARGE(E60:N60,{1,2,3,4,5,6,7}))</f>
        <v>512</v>
      </c>
      <c r="E60" s="153">
        <f>IF(ISERROR(VLOOKUP(B60,'Race 1'!$H$3:$J$70,3,FALSE)),0,VLOOKUP(B60,'Race 1'!$H$3:$J$70,3,FALSE))</f>
        <v>0</v>
      </c>
      <c r="F60" s="153">
        <f>IF(ISERROR(VLOOKUP(B60,'Race 2'!$H$3:$J$64,3,FALSE)),0,VLOOKUP(B60,'Race 2'!$H$3:$J$64,3,FALSE))</f>
        <v>64</v>
      </c>
      <c r="G60" s="153">
        <f>IF(ISERROR(VLOOKUP(B60,'Race 3'!$H$3:$J$70,3,FALSE)),0,VLOOKUP(B60,'Race 3'!$H$3:$J$70,3,FALSE))</f>
        <v>67</v>
      </c>
      <c r="H60" s="153">
        <f>IF(ISERROR(VLOOKUP(B60,'Race 4'!$H$3:$J$52,3,FALSE)),0,VLOOKUP(B60,'Race 4'!$H$3:$J$52,3,FALSE))</f>
        <v>77</v>
      </c>
      <c r="I60" s="152">
        <f>IF(ISERROR(VLOOKUP(B60,'Race 5'!$G$3:$I$49,3,FALSE)),0,VLOOKUP(B60,'Race 5'!$G$3:$I$49,3,FALSE))</f>
        <v>75</v>
      </c>
      <c r="J60" s="152">
        <f>IF(ISERROR(VLOOKUP(B60,'Race 6'!$G$3:$I$62,3,FALSE)),0,VLOOKUP(B60,'Race 6'!$G$3:$I$62,3,FALSE))</f>
        <v>76</v>
      </c>
      <c r="K60" s="152">
        <f>IF(ISERROR(VLOOKUP($B60,'Race 7'!$G$3:$I$66,3,FALSE)),0,VLOOKUP($B60,'Race 7'!$G$3:$I$66,3,FALSE))</f>
        <v>67</v>
      </c>
      <c r="L60" s="152">
        <f>IF(ISERROR(VLOOKUP($B60,'Race 8'!$G$3:$I$56,3,FALSE)),0,VLOOKUP($B60,'Race 8'!$G$3:$I$56,3,FALSE))</f>
        <v>72</v>
      </c>
      <c r="M60" s="152">
        <f>IF(ISERROR(VLOOKUP($B60,'Race 9'!$G$3:$I$70,3,FALSE)),0,VLOOKUP($B60,'Race 9'!$G$3:$I$70,3,FALSE))</f>
        <v>64</v>
      </c>
      <c r="N60" s="152">
        <f>IF(ISERROR(VLOOKUP($B60,'Race 10'!$G$3:$I$70,3,FALSE)),0,VLOOKUP($B60,'Race 10'!$G$3:$I$70,3,FALSE))</f>
        <v>78</v>
      </c>
      <c r="O60" s="248"/>
      <c r="P60" s="160">
        <v>5</v>
      </c>
      <c r="U60" s="1"/>
    </row>
    <row r="61" spans="1:21" ht="12.75" customHeight="1">
      <c r="A61" s="152">
        <v>5</v>
      </c>
      <c r="B61" s="150" t="s">
        <v>127</v>
      </c>
      <c r="C61" s="152">
        <f t="shared" si="1"/>
        <v>7</v>
      </c>
      <c r="D61" s="152">
        <f>SUM(LARGE(E61:N61,{1,2,3,4,5,6,7}))</f>
        <v>463</v>
      </c>
      <c r="E61" s="153">
        <f>IF(ISERROR(VLOOKUP(B61,'Race 1'!$H$3:$J$70,3,FALSE)),0,VLOOKUP(B61,'Race 1'!$H$3:$J$70,3,FALSE))</f>
        <v>0</v>
      </c>
      <c r="F61" s="153">
        <f>IF(ISERROR(VLOOKUP(B61,'Race 2'!$H$3:$J$64,3,FALSE)),0,VLOOKUP(B61,'Race 2'!$H$3:$J$64,3,FALSE))</f>
        <v>65</v>
      </c>
      <c r="G61" s="153">
        <f>IF(ISERROR(VLOOKUP(B61,'Race 3'!$H$3:$J$70,3,FALSE)),0,VLOOKUP(B61,'Race 3'!$H$3:$J$70,3,FALSE))</f>
        <v>0</v>
      </c>
      <c r="H61" s="153">
        <f>IF(ISERROR(VLOOKUP(B61,'Race 4'!$H$3:$J$52,3,FALSE)),0,VLOOKUP(B61,'Race 4'!$H$3:$J$52,3,FALSE))</f>
        <v>75</v>
      </c>
      <c r="I61" s="152">
        <f>IF(ISERROR(VLOOKUP(B61,'Race 5'!$G$3:$I$49,3,FALSE)),0,VLOOKUP(B61,'Race 5'!$G$3:$I$49,3,FALSE))</f>
        <v>0</v>
      </c>
      <c r="J61" s="152">
        <f>IF(ISERROR(VLOOKUP(B61,'Race 6'!$G$3:$I$62,3,FALSE)),0,VLOOKUP(B61,'Race 6'!$G$3:$I$62,3,FALSE))</f>
        <v>74</v>
      </c>
      <c r="K61" s="152">
        <f>IF(ISERROR(VLOOKUP($B61,'Race 7'!$G$3:$I$66,3,FALSE)),0,VLOOKUP($B61,'Race 7'!$G$3:$I$66,3,FALSE))</f>
        <v>62</v>
      </c>
      <c r="L61" s="152">
        <f>IF(ISERROR(VLOOKUP($B61,'Race 8'!$G$3:$I$56,3,FALSE)),0,VLOOKUP($B61,'Race 8'!$G$3:$I$56,3,FALSE))</f>
        <v>51</v>
      </c>
      <c r="M61" s="152">
        <f>IF(ISERROR(VLOOKUP($B61,'Race 9'!$G$3:$I$70,3,FALSE)),0,VLOOKUP($B61,'Race 9'!$G$3:$I$70,3,FALSE))</f>
        <v>63</v>
      </c>
      <c r="N61" s="152">
        <f>IF(ISERROR(VLOOKUP($B61,'Race 10'!$G$3:$I$70,3,FALSE)),0,VLOOKUP($B61,'Race 10'!$G$3:$I$70,3,FALSE))</f>
        <v>73</v>
      </c>
      <c r="O61" s="248"/>
      <c r="P61" s="160">
        <v>5</v>
      </c>
      <c r="U61" s="1"/>
    </row>
    <row r="62" spans="1:21" ht="12.75" customHeight="1">
      <c r="A62" s="152">
        <v>6</v>
      </c>
      <c r="B62" s="155" t="s">
        <v>24</v>
      </c>
      <c r="C62" s="152">
        <f t="shared" si="1"/>
        <v>6</v>
      </c>
      <c r="D62" s="152">
        <f>SUM(LARGE(E62:N62,{1,2,3,4,5,6,7}))</f>
        <v>433</v>
      </c>
      <c r="E62" s="153">
        <f>IF(ISERROR(VLOOKUP(B62,'Race 1'!$H$3:$J$70,3,FALSE)),0,VLOOKUP(B62,'Race 1'!$H$3:$J$70,3,FALSE))</f>
        <v>64</v>
      </c>
      <c r="F62" s="153">
        <f>IF(ISERROR(VLOOKUP(B62,'Race 2'!$H$3:$J$64,3,FALSE)),0,VLOOKUP(B62,'Race 2'!$H$3:$J$64,3,FALSE))</f>
        <v>0</v>
      </c>
      <c r="G62" s="153">
        <f>IF(ISERROR(VLOOKUP(B62,'Race 3'!$H$3:$J$70,3,FALSE)),0,VLOOKUP(B62,'Race 3'!$H$3:$J$70,3,FALSE))</f>
        <v>64</v>
      </c>
      <c r="H62" s="153">
        <f>IF(ISERROR(VLOOKUP(B62,'Race 4'!$H$3:$J$52,3,FALSE)),0,VLOOKUP(B62,'Race 4'!$H$3:$J$52,3,FALSE))</f>
        <v>73</v>
      </c>
      <c r="I62" s="152">
        <f>IF(ISERROR(VLOOKUP(B62,'Race 5'!$G$3:$I$49,3,FALSE)),0,VLOOKUP(B62,'Race 5'!$G$3:$I$49,3,FALSE))</f>
        <v>77</v>
      </c>
      <c r="J62" s="152">
        <f>IF(ISERROR(VLOOKUP(B62,'Race 6'!$G$3:$I$62,3,FALSE)),0,VLOOKUP(B62,'Race 6'!$G$3:$I$62,3,FALSE))</f>
        <v>75</v>
      </c>
      <c r="K62" s="152">
        <f>IF(ISERROR(VLOOKUP($B62,'Race 7'!$G$3:$I$66,3,FALSE)),0,VLOOKUP($B62,'Race 7'!$G$3:$I$66,3,FALSE))</f>
        <v>0</v>
      </c>
      <c r="L62" s="152">
        <f>IF(ISERROR(VLOOKUP($B62,'Race 8'!$G$3:$I$56,3,FALSE)),0,VLOOKUP($B62,'Race 8'!$G$3:$I$56,3,FALSE))</f>
        <v>0</v>
      </c>
      <c r="M62" s="152">
        <f>IF(ISERROR(VLOOKUP($B62,'Race 9'!$G$3:$I$70,3,FALSE)),0,VLOOKUP($B62,'Race 9'!$G$3:$I$70,3,FALSE))</f>
        <v>0</v>
      </c>
      <c r="N62" s="152">
        <f>IF(ISERROR(VLOOKUP($B62,'Race 10'!$G$3:$I$70,3,FALSE)),0,VLOOKUP($B62,'Race 10'!$G$3:$I$70,3,FALSE))</f>
        <v>80</v>
      </c>
      <c r="O62" s="248"/>
      <c r="P62" s="160">
        <v>5</v>
      </c>
      <c r="U62" s="1"/>
    </row>
    <row r="63" spans="1:21" ht="12.75" customHeight="1">
      <c r="A63" s="152">
        <v>7</v>
      </c>
      <c r="B63" t="s">
        <v>23</v>
      </c>
      <c r="C63" s="152">
        <f t="shared" si="1"/>
        <v>6</v>
      </c>
      <c r="D63" s="152">
        <f>SUM(LARGE(E63:N63,{1,2,3,4,5,6,7}))</f>
        <v>432</v>
      </c>
      <c r="E63" s="153">
        <f>IF(ISERROR(VLOOKUP(B63,'Race 1'!$H$3:$J$70,3,FALSE)),0,VLOOKUP(B63,'Race 1'!$H$3:$J$70,3,FALSE))</f>
        <v>69</v>
      </c>
      <c r="F63" s="153">
        <f>IF(ISERROR(VLOOKUP(B63,'Race 2'!$H$3:$J$64,3,FALSE)),0,VLOOKUP(B63,'Race 2'!$H$3:$J$64,3,FALSE))</f>
        <v>67</v>
      </c>
      <c r="G63" s="153">
        <f>IF(ISERROR(VLOOKUP(B63,'Race 3'!$H$3:$J$70,3,FALSE)),0,VLOOKUP(B63,'Race 3'!$H$3:$J$70,3,FALSE))</f>
        <v>0</v>
      </c>
      <c r="H63" s="153">
        <f>IF(ISERROR(VLOOKUP(B63,'Race 4'!$H$3:$J$52,3,FALSE)),0,VLOOKUP(B63,'Race 4'!$H$3:$J$52,3,FALSE))</f>
        <v>78</v>
      </c>
      <c r="I63" s="152">
        <f>IF(ISERROR(VLOOKUP(B63,'Race 5'!$G$3:$I$49,3,FALSE)),0,VLOOKUP(B63,'Race 5'!$G$3:$I$49,3,FALSE))</f>
        <v>76</v>
      </c>
      <c r="J63" s="152">
        <f>IF(ISERROR(VLOOKUP(B63,'Race 6'!$G$3:$I$62,3,FALSE)),0,VLOOKUP(B63,'Race 6'!$G$3:$I$62,3,FALSE))</f>
        <v>73</v>
      </c>
      <c r="K63" s="152">
        <f>IF(ISERROR(VLOOKUP($B63,'Race 7'!$G$3:$I$66,3,FALSE)),0,VLOOKUP($B63,'Race 7'!$G$3:$I$66,3,FALSE))</f>
        <v>0</v>
      </c>
      <c r="L63" s="152">
        <f>IF(ISERROR(VLOOKUP($B63,'Race 8'!$G$3:$I$56,3,FALSE)),0,VLOOKUP($B63,'Race 8'!$G$3:$I$56,3,FALSE))</f>
        <v>69</v>
      </c>
      <c r="M63" s="152">
        <f>IF(ISERROR(VLOOKUP($B63,'Race 9'!$G$3:$I$70,3,FALSE)),0,VLOOKUP($B63,'Race 9'!$G$3:$I$70,3,FALSE))</f>
        <v>0</v>
      </c>
      <c r="N63" s="152">
        <f>IF(ISERROR(VLOOKUP($B63,'Race 10'!$G$3:$I$70,3,FALSE)),0,VLOOKUP($B63,'Race 10'!$G$3:$I$70,3,FALSE))</f>
        <v>0</v>
      </c>
      <c r="O63" s="248"/>
      <c r="P63" s="160">
        <v>5</v>
      </c>
      <c r="U63" s="1"/>
    </row>
    <row r="64" spans="1:21" ht="12.75" customHeight="1">
      <c r="A64" s="152">
        <v>8</v>
      </c>
      <c r="B64" s="82" t="s">
        <v>74</v>
      </c>
      <c r="C64" s="152">
        <f t="shared" si="1"/>
        <v>4</v>
      </c>
      <c r="D64" s="152">
        <f>SUM(LARGE(E64:N64,{1,2,3,4,5,6,7}))</f>
        <v>301</v>
      </c>
      <c r="E64" s="153">
        <f>IF(ISERROR(VLOOKUP(B64,'Race 1'!$H$3:$J$70,3,FALSE)),0,VLOOKUP(B64,'Race 1'!$H$3:$J$70,3,FALSE))</f>
        <v>76</v>
      </c>
      <c r="F64" s="153">
        <f>IF(ISERROR(VLOOKUP(B64,'Race 2'!$H$3:$J$64,3,FALSE)),0,VLOOKUP(B64,'Race 2'!$H$3:$J$64,3,FALSE))</f>
        <v>72</v>
      </c>
      <c r="G64" s="153">
        <f>IF(ISERROR(VLOOKUP(B64,'Race 3'!$H$3:$J$70,3,FALSE)),0,VLOOKUP(B64,'Race 3'!$H$3:$J$70,3,FALSE))</f>
        <v>0</v>
      </c>
      <c r="H64" s="153">
        <f>IF(ISERROR(VLOOKUP(B64,'Race 4'!$H$3:$J$52,3,FALSE)),0,VLOOKUP(B64,'Race 4'!$H$3:$J$52,3,FALSE))</f>
        <v>81</v>
      </c>
      <c r="I64" s="152">
        <f>IF(ISERROR(VLOOKUP(B64,'Race 5'!$G$3:$I$49,3,FALSE)),0,VLOOKUP(B64,'Race 5'!$G$3:$I$49,3,FALSE))</f>
        <v>0</v>
      </c>
      <c r="J64" s="152">
        <f>IF(ISERROR(VLOOKUP(B64,'Race 6'!$G$3:$I$62,3,FALSE)),0,VLOOKUP(B64,'Race 6'!$G$3:$I$62,3,FALSE))</f>
        <v>0</v>
      </c>
      <c r="K64" s="152">
        <f>IF(ISERROR(VLOOKUP($B64,'Race 7'!$G$3:$I$66,3,FALSE)),0,VLOOKUP($B64,'Race 7'!$G$3:$I$66,3,FALSE))</f>
        <v>72</v>
      </c>
      <c r="L64" s="152">
        <f>IF(ISERROR(VLOOKUP($B64,'Race 8'!$G$3:$I$56,3,FALSE)),0,VLOOKUP($B64,'Race 8'!$G$3:$I$56,3,FALSE))</f>
        <v>0</v>
      </c>
      <c r="M64" s="152">
        <f>IF(ISERROR(VLOOKUP($B64,'Race 9'!$G$3:$I$70,3,FALSE)),0,VLOOKUP($B64,'Race 9'!$G$3:$I$70,3,FALSE))</f>
        <v>0</v>
      </c>
      <c r="N64" s="152">
        <f>IF(ISERROR(VLOOKUP($B64,'Race 10'!$G$3:$I$70,3,FALSE)),0,VLOOKUP($B64,'Race 10'!$G$3:$I$70,3,FALSE))</f>
        <v>0</v>
      </c>
      <c r="O64" s="248"/>
      <c r="P64" s="160">
        <v>5</v>
      </c>
      <c r="U64" s="1"/>
    </row>
    <row r="65" spans="1:21" ht="12.75" customHeight="1">
      <c r="A65" s="152">
        <v>9</v>
      </c>
      <c r="B65" s="155" t="s">
        <v>119</v>
      </c>
      <c r="C65" s="152">
        <f t="shared" si="1"/>
        <v>3</v>
      </c>
      <c r="D65" s="152">
        <f>SUM(LARGE(E65:N65,{1,2,3,4,5,6,7}))</f>
        <v>212</v>
      </c>
      <c r="E65" s="153">
        <f>IF(ISERROR(VLOOKUP(B65,'Race 1'!$H$3:$J$70,3,FALSE)),0,VLOOKUP(B65,'Race 1'!$H$3:$J$70,3,FALSE))</f>
        <v>73</v>
      </c>
      <c r="F65" s="153">
        <f>IF(ISERROR(VLOOKUP(B65,'Race 2'!$H$3:$J$64,3,FALSE)),0,VLOOKUP(B65,'Race 2'!$H$3:$J$64,3,FALSE))</f>
        <v>0</v>
      </c>
      <c r="G65" s="153">
        <f>IF(ISERROR(VLOOKUP(B65,'Race 3'!$H$3:$J$70,3,FALSE)),0,VLOOKUP(B65,'Race 3'!$H$3:$J$70,3,FALSE))</f>
        <v>68</v>
      </c>
      <c r="H65" s="153">
        <f>IF(ISERROR(VLOOKUP(B65,'Race 4'!$H$3:$J$52,3,FALSE)),0,VLOOKUP(B65,'Race 4'!$H$3:$J$52,3,FALSE))</f>
        <v>0</v>
      </c>
      <c r="I65" s="152">
        <f>IF(ISERROR(VLOOKUP(B65,'Race 5'!$G$3:$I$49,3,FALSE)),0,VLOOKUP(B65,'Race 5'!$G$3:$I$49,3,FALSE))</f>
        <v>71</v>
      </c>
      <c r="J65" s="152">
        <f>IF(ISERROR(VLOOKUP(B65,'Race 6'!$G$3:$I$62,3,FALSE)),0,VLOOKUP(B65,'Race 6'!$G$3:$I$62,3,FALSE))</f>
        <v>0</v>
      </c>
      <c r="K65" s="152">
        <f>IF(ISERROR(VLOOKUP($B65,'Race 7'!$G$3:$I$66,3,FALSE)),0,VLOOKUP($B65,'Race 7'!$G$3:$I$66,3,FALSE))</f>
        <v>0</v>
      </c>
      <c r="L65" s="152">
        <f>IF(ISERROR(VLOOKUP($B65,'Race 8'!$G$3:$I$56,3,FALSE)),0,VLOOKUP($B65,'Race 8'!$G$3:$I$56,3,FALSE))</f>
        <v>0</v>
      </c>
      <c r="M65" s="152">
        <f>IF(ISERROR(VLOOKUP($B65,'Race 9'!$G$3:$I$70,3,FALSE)),0,VLOOKUP($B65,'Race 9'!$G$3:$I$70,3,FALSE))</f>
        <v>0</v>
      </c>
      <c r="N65" s="152">
        <f>IF(ISERROR(VLOOKUP($B65,'Race 10'!$G$3:$I$70,3,FALSE)),0,VLOOKUP($B65,'Race 10'!$G$3:$I$70,3,FALSE))</f>
        <v>0</v>
      </c>
      <c r="O65" s="248"/>
      <c r="P65" s="160">
        <v>5</v>
      </c>
      <c r="U65" s="1"/>
    </row>
    <row r="66" spans="1:21" ht="12.75" customHeight="1">
      <c r="A66" s="152">
        <v>10</v>
      </c>
      <c r="B66" s="150" t="s">
        <v>159</v>
      </c>
      <c r="C66" s="152">
        <f t="shared" si="1"/>
        <v>3</v>
      </c>
      <c r="D66" s="152">
        <f>SUM(LARGE(E66:N66,{1,2,3,4,5,6,7}))</f>
        <v>205</v>
      </c>
      <c r="E66" s="153">
        <f>IF(ISERROR(VLOOKUP(B66,'Race 1'!$H$3:$J$70,3,FALSE)),0,VLOOKUP(B66,'Race 1'!$H$3:$J$70,3,FALSE))</f>
        <v>0</v>
      </c>
      <c r="F66" s="153">
        <f>IF(ISERROR(VLOOKUP(B66,'Race 2'!$H$3:$J$64,3,FALSE)),0,VLOOKUP(B66,'Race 2'!$H$3:$J$64,3,FALSE))</f>
        <v>0</v>
      </c>
      <c r="G66" s="153">
        <f>IF(ISERROR(VLOOKUP(B66,'Race 3'!$H$3:$J$70,3,FALSE)),0,VLOOKUP(B66,'Race 3'!$H$3:$J$70,3,FALSE))</f>
        <v>0</v>
      </c>
      <c r="H66" s="153">
        <f>IF(ISERROR(VLOOKUP(B66,'Race 4'!$H$3:$J$52,3,FALSE)),0,VLOOKUP(B66,'Race 4'!$H$3:$J$52,3,FALSE))</f>
        <v>0</v>
      </c>
      <c r="I66" s="152">
        <f>IF(ISERROR(VLOOKUP(B66,'Race 5'!$G$3:$I$49,3,FALSE)),0,VLOOKUP(B66,'Race 5'!$G$3:$I$49,3,FALSE))</f>
        <v>0</v>
      </c>
      <c r="J66" s="152">
        <f>IF(ISERROR(VLOOKUP(B66,'Race 6'!$G$3:$I$62,3,FALSE)),0,VLOOKUP(B66,'Race 6'!$G$3:$I$62,3,FALSE))</f>
        <v>80</v>
      </c>
      <c r="K66" s="152">
        <f>IF(ISERROR(VLOOKUP($B66,'Race 7'!$G$3:$I$66,3,FALSE)),0,VLOOKUP($B66,'Race 7'!$G$3:$I$66,3,FALSE))</f>
        <v>54</v>
      </c>
      <c r="L66" s="152">
        <f>IF(ISERROR(VLOOKUP($B66,'Race 8'!$G$3:$I$56,3,FALSE)),0,VLOOKUP($B66,'Race 8'!$G$3:$I$56,3,FALSE))</f>
        <v>0</v>
      </c>
      <c r="M66" s="152">
        <f>IF(ISERROR(VLOOKUP($B66,'Race 9'!$G$3:$I$70,3,FALSE)),0,VLOOKUP($B66,'Race 9'!$G$3:$I$70,3,FALSE))</f>
        <v>71</v>
      </c>
      <c r="N66" s="152">
        <f>IF(ISERROR(VLOOKUP($B66,'Race 10'!$G$3:$I$70,3,FALSE)),0,VLOOKUP($B66,'Race 10'!$G$3:$I$70,3,FALSE))</f>
        <v>0</v>
      </c>
      <c r="O66" s="248"/>
      <c r="P66" s="160">
        <v>5</v>
      </c>
      <c r="U66" s="1"/>
    </row>
    <row r="67" spans="1:21" ht="12.75" customHeight="1">
      <c r="A67" s="152">
        <v>11</v>
      </c>
      <c r="B67" s="155" t="s">
        <v>227</v>
      </c>
      <c r="C67" s="152">
        <f aca="true" t="shared" si="2" ref="C67:C98">COUNTIF(E67:N67,"&gt;0")</f>
        <v>1</v>
      </c>
      <c r="D67" s="152">
        <f>SUM(LARGE(E67:N67,{1,2,3,4,5,6,7}))</f>
        <v>72</v>
      </c>
      <c r="E67" s="153">
        <f>IF(ISERROR(VLOOKUP(B67,'Race 1'!$H$3:$J$70,3,FALSE)),0,VLOOKUP(B67,'Race 1'!$H$3:$J$70,3,FALSE))</f>
        <v>0</v>
      </c>
      <c r="F67" s="153">
        <f>IF(ISERROR(VLOOKUP(B67,'Race 2'!$H$3:$J$64,3,FALSE)),0,VLOOKUP(B67,'Race 2'!$H$3:$J$64,3,FALSE))</f>
        <v>0</v>
      </c>
      <c r="G67" s="153">
        <f>IF(ISERROR(VLOOKUP(B67,'Race 3'!$H$3:$J$70,3,FALSE)),0,VLOOKUP(B67,'Race 3'!$H$3:$J$70,3,FALSE))</f>
        <v>0</v>
      </c>
      <c r="H67" s="153">
        <f>IF(ISERROR(VLOOKUP(B67,'Race 4'!$H$3:$J$52,3,FALSE)),0,VLOOKUP(B67,'Race 4'!$H$3:$J$52,3,FALSE))</f>
        <v>0</v>
      </c>
      <c r="I67" s="152">
        <f>IF(ISERROR(VLOOKUP(B67,'Race 5'!$G$3:$I$49,3,FALSE)),0,VLOOKUP(B67,'Race 5'!$G$3:$I$49,3,FALSE))</f>
        <v>0</v>
      </c>
      <c r="J67" s="152">
        <f>IF(ISERROR(VLOOKUP(B67,'Race 6'!$G$3:$I$62,3,FALSE)),0,VLOOKUP(B67,'Race 6'!$G$3:$I$62,3,FALSE))</f>
        <v>0</v>
      </c>
      <c r="K67" s="152">
        <f>IF(ISERROR(VLOOKUP($B67,'Race 7'!$G$3:$I$66,3,FALSE)),0,VLOOKUP($B67,'Race 7'!$G$3:$I$66,3,FALSE))</f>
        <v>0</v>
      </c>
      <c r="L67" s="152">
        <f>IF(ISERROR(VLOOKUP($B67,'Race 8'!$G$3:$I$56,3,FALSE)),0,VLOOKUP($B67,'Race 8'!$G$3:$I$56,3,FALSE))</f>
        <v>0</v>
      </c>
      <c r="M67" s="152">
        <f>IF(ISERROR(VLOOKUP($B67,'Race 9'!$G$3:$I$70,3,FALSE)),0,VLOOKUP($B67,'Race 9'!$G$3:$I$70,3,FALSE))</f>
        <v>72</v>
      </c>
      <c r="N67" s="152">
        <f>IF(ISERROR(VLOOKUP($B67,'Race 10'!$G$3:$I$70,3,FALSE)),0,VLOOKUP($B67,'Race 10'!$G$3:$I$70,3,FALSE))</f>
        <v>0</v>
      </c>
      <c r="O67" s="248"/>
      <c r="P67" s="160">
        <v>5</v>
      </c>
      <c r="U67" s="1"/>
    </row>
    <row r="68" spans="1:21" ht="12.75" customHeight="1" thickBot="1">
      <c r="A68" s="156">
        <v>12</v>
      </c>
      <c r="B68" s="159" t="s">
        <v>104</v>
      </c>
      <c r="C68" s="156">
        <f t="shared" si="2"/>
        <v>1</v>
      </c>
      <c r="D68" s="156">
        <f>SUM(LARGE(E68:N68,{1,2,3,4,5,6,7}))</f>
        <v>54</v>
      </c>
      <c r="E68" s="157">
        <f>IF(ISERROR(VLOOKUP(B68,'Race 1'!$H$3:$J$70,3,FALSE)),0,VLOOKUP(B68,'Race 1'!$H$3:$J$70,3,FALSE))</f>
        <v>54</v>
      </c>
      <c r="F68" s="157">
        <f>IF(ISERROR(VLOOKUP(B68,'Race 2'!$H$3:$J$64,3,FALSE)),0,VLOOKUP(B68,'Race 2'!$H$3:$J$64,3,FALSE))</f>
        <v>0</v>
      </c>
      <c r="G68" s="157">
        <f>IF(ISERROR(VLOOKUP(B68,'Race 3'!$H$3:$J$70,3,FALSE)),0,VLOOKUP(B68,'Race 3'!$H$3:$J$70,3,FALSE))</f>
        <v>0</v>
      </c>
      <c r="H68" s="157">
        <f>IF(ISERROR(VLOOKUP(B68,'Race 4'!$H$3:$J$52,3,FALSE)),0,VLOOKUP(B68,'Race 4'!$H$3:$J$52,3,FALSE))</f>
        <v>0</v>
      </c>
      <c r="I68" s="156">
        <f>IF(ISERROR(VLOOKUP(B68,'Race 5'!$G$3:$I$49,3,FALSE)),0,VLOOKUP(B68,'Race 5'!$G$3:$I$49,3,FALSE))</f>
        <v>0</v>
      </c>
      <c r="J68" s="156">
        <f>IF(ISERROR(VLOOKUP(B68,'Race 6'!$G$3:$I$62,3,FALSE)),0,VLOOKUP(B68,'Race 6'!$G$3:$I$62,3,FALSE))</f>
        <v>0</v>
      </c>
      <c r="K68" s="156">
        <f>IF(ISERROR(VLOOKUP($B68,'Race 7'!$G$3:$I$66,3,FALSE)),0,VLOOKUP($B68,'Race 7'!$G$3:$I$66,3,FALSE))</f>
        <v>0</v>
      </c>
      <c r="L68" s="156">
        <f>IF(ISERROR(VLOOKUP($B68,'Race 8'!$G$3:$I$56,3,FALSE)),0,VLOOKUP($B68,'Race 8'!$G$3:$I$56,3,FALSE))</f>
        <v>0</v>
      </c>
      <c r="M68" s="156">
        <f>IF(ISERROR(VLOOKUP($B68,'Race 9'!$G$3:$I$70,3,FALSE)),0,VLOOKUP($B68,'Race 9'!$G$3:$I$70,3,FALSE))</f>
        <v>0</v>
      </c>
      <c r="N68" s="156">
        <f>IF(ISERROR(VLOOKUP($B68,'Race 10'!$G$3:$I$70,3,FALSE)),0,VLOOKUP($B68,'Race 10'!$G$3:$I$70,3,FALSE))</f>
        <v>0</v>
      </c>
      <c r="O68" s="249"/>
      <c r="P68" s="164">
        <v>5</v>
      </c>
      <c r="U68" s="1"/>
    </row>
    <row r="69" spans="1:21" ht="12.75" customHeight="1">
      <c r="A69" s="152">
        <v>1</v>
      </c>
      <c r="B69" s="155" t="s">
        <v>143</v>
      </c>
      <c r="C69" s="152">
        <f t="shared" si="2"/>
        <v>7</v>
      </c>
      <c r="D69" s="152">
        <f>SUM(LARGE(E69:N69,{1,2,3,4,5,6,7}))</f>
        <v>511</v>
      </c>
      <c r="E69" s="153">
        <f>IF(ISERROR(VLOOKUP(B69,'Race 1'!$H$3:$J$70,3,FALSE)),0,VLOOKUP(B69,'Race 1'!$H$3:$J$70,3,FALSE))</f>
        <v>0</v>
      </c>
      <c r="F69" s="153">
        <f>IF(ISERROR(VLOOKUP(B69,'Race 2'!$H$3:$J$64,3,FALSE)),0,VLOOKUP(B69,'Race 2'!$H$3:$J$64,3,FALSE))</f>
        <v>0</v>
      </c>
      <c r="G69" s="153">
        <f>IF(ISERROR(VLOOKUP(B69,'Race 3'!$H$3:$J$70,3,FALSE)),0,VLOOKUP(B69,'Race 3'!$H$3:$J$70,3,FALSE))</f>
        <v>61</v>
      </c>
      <c r="H69" s="153">
        <f>IF(ISERROR(VLOOKUP(B69,'Race 4'!$H$3:$J$52,3,FALSE)),0,VLOOKUP(B69,'Race 4'!$H$3:$J$52,3,FALSE))</f>
        <v>74</v>
      </c>
      <c r="I69" s="152">
        <f>IF(ISERROR(VLOOKUP(B69,'Race 5'!$G$3:$I$49,3,FALSE)),0,VLOOKUP(B69,'Race 5'!$G$3:$I$49,3,FALSE))</f>
        <v>72</v>
      </c>
      <c r="J69" s="152">
        <f>IF(ISERROR(VLOOKUP(B69,'Race 6'!$G$3:$I$62,3,FALSE)),0,VLOOKUP(B69,'Race 6'!$G$3:$I$62,3,FALSE))</f>
        <v>79</v>
      </c>
      <c r="K69" s="152">
        <f>IF(ISERROR(VLOOKUP($B69,'Race 7'!$G$3:$I$66,3,FALSE)),0,VLOOKUP($B69,'Race 7'!$G$3:$I$66,3,FALSE))</f>
        <v>74</v>
      </c>
      <c r="L69" s="152">
        <f>IF(ISERROR(VLOOKUP($B69,'Race 8'!$G$3:$I$56,3,FALSE)),0,VLOOKUP($B69,'Race 8'!$G$3:$I$56,3,FALSE))</f>
        <v>74</v>
      </c>
      <c r="M69" s="152">
        <f>IF(ISERROR(VLOOKUP($B69,'Race 9'!$G$3:$I$70,3,FALSE)),0,VLOOKUP($B69,'Race 9'!$G$3:$I$70,3,FALSE))</f>
        <v>77</v>
      </c>
      <c r="N69" s="152">
        <f>IF(ISERROR(VLOOKUP($B69,'Race 10'!$G$3:$I$70,3,FALSE)),0,VLOOKUP($B69,'Race 10'!$G$3:$I$70,3,FALSE))</f>
        <v>0</v>
      </c>
      <c r="O69" s="248">
        <v>6</v>
      </c>
      <c r="P69" s="160">
        <v>6</v>
      </c>
      <c r="U69" s="1"/>
    </row>
    <row r="70" spans="1:21" ht="12.75" customHeight="1">
      <c r="A70" s="152">
        <v>2</v>
      </c>
      <c r="B70" s="150" t="s">
        <v>41</v>
      </c>
      <c r="C70" s="160">
        <f t="shared" si="2"/>
        <v>7</v>
      </c>
      <c r="D70" s="160">
        <f>SUM(LARGE(E70:N70,{1,2,3,4,5,6,7}))</f>
        <v>493</v>
      </c>
      <c r="E70" s="153">
        <f>IF(ISERROR(VLOOKUP(B70,'Race 1'!$H$3:$J$70,3,FALSE)),0,VLOOKUP(B70,'Race 1'!$H$3:$J$70,3,FALSE))</f>
        <v>71</v>
      </c>
      <c r="F70" s="160">
        <f>IF(ISERROR(VLOOKUP(B70,'Race 2'!$H$3:$J$64,3,FALSE)),0,VLOOKUP(B70,'Race 2'!$H$3:$J$64,3,FALSE))</f>
        <v>0</v>
      </c>
      <c r="G70" s="160">
        <f>IF(ISERROR(VLOOKUP(B70,'Race 3'!$H$3:$J$70,3,FALSE)),0,VLOOKUP(B70,'Race 3'!$H$3:$J$70,3,FALSE))</f>
        <v>66</v>
      </c>
      <c r="H70" s="160">
        <f>IF(ISERROR(VLOOKUP(B70,'Race 4'!$H$3:$J$52,3,FALSE)),0,VLOOKUP(B70,'Race 4'!$H$3:$J$52,3,FALSE))</f>
        <v>71</v>
      </c>
      <c r="I70" s="160">
        <f>IF(ISERROR(VLOOKUP(B70,'Race 5'!$G$3:$I$49,3,FALSE)),0,VLOOKUP(B70,'Race 5'!$G$3:$I$49,3,FALSE))</f>
        <v>70</v>
      </c>
      <c r="J70" s="160">
        <f>IF(ISERROR(VLOOKUP(B70,'Race 6'!$G$3:$I$62,3,FALSE)),0,VLOOKUP(B70,'Race 6'!$G$3:$I$62,3,FALSE))</f>
        <v>0</v>
      </c>
      <c r="K70" s="160">
        <f>IF(ISERROR(VLOOKUP($B70,'Race 7'!$G$3:$I$66,3,FALSE)),0,VLOOKUP($B70,'Race 7'!$G$3:$I$66,3,FALSE))</f>
        <v>69</v>
      </c>
      <c r="L70" s="160">
        <f>IF(ISERROR(VLOOKUP($B70,'Race 8'!$G$3:$I$56,3,FALSE)),0,VLOOKUP($B70,'Race 8'!$G$3:$I$56,3,FALSE))</f>
        <v>0</v>
      </c>
      <c r="M70" s="160">
        <f>IF(ISERROR(VLOOKUP($B70,'Race 9'!$G$3:$I$70,3,FALSE)),0,VLOOKUP($B70,'Race 9'!$G$3:$I$70,3,FALSE))</f>
        <v>70</v>
      </c>
      <c r="N70" s="152">
        <f>IF(ISERROR(VLOOKUP($B70,'Race 10'!$G$3:$I$70,3,FALSE)),0,VLOOKUP($B70,'Race 10'!$G$3:$I$70,3,FALSE))</f>
        <v>76</v>
      </c>
      <c r="O70" s="248"/>
      <c r="P70" s="160">
        <v>6</v>
      </c>
      <c r="U70" s="1"/>
    </row>
    <row r="71" spans="1:21" ht="12.75" customHeight="1">
      <c r="A71" s="152">
        <v>3</v>
      </c>
      <c r="B71" s="155" t="s">
        <v>25</v>
      </c>
      <c r="C71" s="152">
        <f t="shared" si="2"/>
        <v>8</v>
      </c>
      <c r="D71" s="152">
        <f>SUM(LARGE(E71:N71,{1,2,3,4,5,6,7}))</f>
        <v>476</v>
      </c>
      <c r="E71" s="153">
        <f>IF(ISERROR(VLOOKUP(B71,'Race 1'!$H$3:$J$70,3,FALSE)),0,VLOOKUP(B71,'Race 1'!$H$3:$J$70,3,FALSE))</f>
        <v>66</v>
      </c>
      <c r="F71" s="153">
        <f>IF(ISERROR(VLOOKUP(B71,'Race 2'!$H$3:$J$64,3,FALSE)),0,VLOOKUP(B71,'Race 2'!$H$3:$J$64,3,FALSE))</f>
        <v>61</v>
      </c>
      <c r="G71" s="153">
        <f>IF(ISERROR(VLOOKUP(B71,'Race 3'!$H$3:$J$70,3,FALSE)),0,VLOOKUP(B71,'Race 3'!$H$3:$J$70,3,FALSE))</f>
        <v>63</v>
      </c>
      <c r="H71" s="153">
        <f>IF(ISERROR(VLOOKUP(B71,'Race 4'!$H$3:$J$52,3,FALSE)),0,VLOOKUP(B71,'Race 4'!$H$3:$J$52,3,FALSE))</f>
        <v>72</v>
      </c>
      <c r="I71" s="152">
        <f>IF(ISERROR(VLOOKUP(B71,'Race 5'!$G$3:$I$49,3,FALSE)),0,VLOOKUP(B71,'Race 5'!$G$3:$I$49,3,FALSE))</f>
        <v>69</v>
      </c>
      <c r="J71" s="152">
        <f>IF(ISERROR(VLOOKUP(B71,'Race 6'!$G$3:$I$62,3,FALSE)),0,VLOOKUP(B71,'Race 6'!$G$3:$I$62,3,FALSE))</f>
        <v>0</v>
      </c>
      <c r="K71" s="152">
        <f>IF(ISERROR(VLOOKUP($B71,'Race 7'!$G$3:$I$66,3,FALSE)),0,VLOOKUP($B71,'Race 7'!$G$3:$I$66,3,FALSE))</f>
        <v>0</v>
      </c>
      <c r="L71" s="152">
        <f>IF(ISERROR(VLOOKUP($B71,'Race 8'!$G$3:$I$56,3,FALSE)),0,VLOOKUP($B71,'Race 8'!$G$3:$I$56,3,FALSE))</f>
        <v>68</v>
      </c>
      <c r="M71" s="152">
        <f>IF(ISERROR(VLOOKUP($B71,'Race 9'!$G$3:$I$70,3,FALSE)),0,VLOOKUP($B71,'Race 9'!$G$3:$I$70,3,FALSE))</f>
        <v>67</v>
      </c>
      <c r="N71" s="152">
        <f>IF(ISERROR(VLOOKUP($B71,'Race 10'!$G$3:$I$70,3,FALSE)),0,VLOOKUP($B71,'Race 10'!$G$3:$I$70,3,FALSE))</f>
        <v>71</v>
      </c>
      <c r="O71" s="248"/>
      <c r="P71" s="160">
        <v>6</v>
      </c>
      <c r="U71" s="1"/>
    </row>
    <row r="72" spans="1:21" ht="12.75" customHeight="1">
      <c r="A72" s="152">
        <v>4</v>
      </c>
      <c r="B72" s="150" t="s">
        <v>100</v>
      </c>
      <c r="C72" s="152">
        <f t="shared" si="2"/>
        <v>8</v>
      </c>
      <c r="D72" s="152">
        <f>SUM(LARGE(E72:N72,{1,2,3,4,5,6,7}))</f>
        <v>462</v>
      </c>
      <c r="E72" s="153">
        <f>IF(ISERROR(VLOOKUP(B72,'Race 1'!$H$3:$J$70,3,FALSE)),0,VLOOKUP(B72,'Race 1'!$H$3:$J$70,3,FALSE))</f>
        <v>67</v>
      </c>
      <c r="F72" s="153">
        <f>IF(ISERROR(VLOOKUP(B72,'Race 2'!$H$3:$J$64,3,FALSE)),0,VLOOKUP(B72,'Race 2'!$H$3:$J$64,3,FALSE))</f>
        <v>60</v>
      </c>
      <c r="G72" s="153">
        <f>IF(ISERROR(VLOOKUP(B72,'Race 3'!$H$3:$J$70,3,FALSE)),0,VLOOKUP(B72,'Race 3'!$H$3:$J$70,3,FALSE))</f>
        <v>62</v>
      </c>
      <c r="H72" s="153">
        <f>IF(ISERROR(VLOOKUP(B72,'Race 4'!$H$3:$J$52,3,FALSE)),0,VLOOKUP(B72,'Race 4'!$H$3:$J$52,3,FALSE))</f>
        <v>69</v>
      </c>
      <c r="I72" s="152">
        <f>IF(ISERROR(VLOOKUP(B72,'Race 5'!$G$3:$I$49,3,FALSE)),0,VLOOKUP(B72,'Race 5'!$G$3:$I$49,3,FALSE))</f>
        <v>0</v>
      </c>
      <c r="J72" s="152">
        <f>IF(ISERROR(VLOOKUP(B72,'Race 6'!$G$3:$I$62,3,FALSE)),0,VLOOKUP(B72,'Race 6'!$G$3:$I$62,3,FALSE))</f>
        <v>0</v>
      </c>
      <c r="K72" s="152">
        <f>IF(ISERROR(VLOOKUP($B72,'Race 7'!$G$3:$I$66,3,FALSE)),0,VLOOKUP($B72,'Race 7'!$G$3:$I$66,3,FALSE))</f>
        <v>63</v>
      </c>
      <c r="L72" s="152">
        <f>IF(ISERROR(VLOOKUP($B72,'Race 8'!$G$3:$I$56,3,FALSE)),0,VLOOKUP($B72,'Race 8'!$G$3:$I$56,3,FALSE))</f>
        <v>66</v>
      </c>
      <c r="M72" s="152">
        <f>IF(ISERROR(VLOOKUP($B72,'Race 9'!$G$3:$I$70,3,FALSE)),0,VLOOKUP($B72,'Race 9'!$G$3:$I$70,3,FALSE))</f>
        <v>61</v>
      </c>
      <c r="N72" s="152">
        <f>IF(ISERROR(VLOOKUP($B72,'Race 10'!$G$3:$I$70,3,FALSE)),0,VLOOKUP($B72,'Race 10'!$G$3:$I$70,3,FALSE))</f>
        <v>74</v>
      </c>
      <c r="O72" s="248"/>
      <c r="P72" s="160">
        <v>6</v>
      </c>
      <c r="U72" s="1"/>
    </row>
    <row r="73" spans="1:21" ht="12.75" customHeight="1">
      <c r="A73" s="152">
        <v>5</v>
      </c>
      <c r="B73" s="155" t="s">
        <v>54</v>
      </c>
      <c r="C73" s="152">
        <f t="shared" si="2"/>
        <v>7</v>
      </c>
      <c r="D73" s="152">
        <f>SUM(LARGE(E73:N73,{1,2,3,4,5,6,7}))</f>
        <v>451</v>
      </c>
      <c r="E73" s="153">
        <f>IF(ISERROR(VLOOKUP(B73,'Race 1'!$H$3:$J$70,3,FALSE)),0,VLOOKUP(B73,'Race 1'!$H$3:$J$70,3,FALSE))</f>
        <v>0</v>
      </c>
      <c r="F73" s="153">
        <f>IF(ISERROR(VLOOKUP(B73,'Race 2'!$H$3:$J$64,3,FALSE)),0,VLOOKUP(B73,'Race 2'!$H$3:$J$64,3,FALSE))</f>
        <v>0</v>
      </c>
      <c r="G73" s="153">
        <f>IF(ISERROR(VLOOKUP(B73,'Race 3'!$H$3:$J$70,3,FALSE)),0,VLOOKUP(B73,'Race 3'!$H$3:$J$70,3,FALSE))</f>
        <v>56</v>
      </c>
      <c r="H73" s="153">
        <f>IF(ISERROR(VLOOKUP(B73,'Race 4'!$H$3:$J$52,3,FALSE)),0,VLOOKUP(B73,'Race 4'!$H$3:$J$52,3,FALSE))</f>
        <v>67</v>
      </c>
      <c r="I73" s="152">
        <f>IF(ISERROR(VLOOKUP(B73,'Race 5'!$G$3:$I$49,3,FALSE)),0,VLOOKUP(B73,'Race 5'!$G$3:$I$49,3,FALSE))</f>
        <v>67</v>
      </c>
      <c r="J73" s="152">
        <f>IF(ISERROR(VLOOKUP(B73,'Race 6'!$G$3:$I$62,3,FALSE)),0,VLOOKUP(B73,'Race 6'!$G$3:$I$62,3,FALSE))</f>
        <v>0</v>
      </c>
      <c r="K73" s="152">
        <f>IF(ISERROR(VLOOKUP($B73,'Race 7'!$G$3:$I$66,3,FALSE)),0,VLOOKUP($B73,'Race 7'!$G$3:$I$66,3,FALSE))</f>
        <v>56</v>
      </c>
      <c r="L73" s="152">
        <f>IF(ISERROR(VLOOKUP($B73,'Race 8'!$G$3:$I$56,3,FALSE)),0,VLOOKUP($B73,'Race 8'!$G$3:$I$56,3,FALSE))</f>
        <v>67</v>
      </c>
      <c r="M73" s="152">
        <f>IF(ISERROR(VLOOKUP($B73,'Race 9'!$G$3:$I$70,3,FALSE)),0,VLOOKUP($B73,'Race 9'!$G$3:$I$70,3,FALSE))</f>
        <v>68</v>
      </c>
      <c r="N73" s="152">
        <f>IF(ISERROR(VLOOKUP($B73,'Race 10'!$G$3:$I$70,3,FALSE)),0,VLOOKUP($B73,'Race 10'!$G$3:$I$70,3,FALSE))</f>
        <v>70</v>
      </c>
      <c r="O73" s="248"/>
      <c r="P73" s="160">
        <v>6</v>
      </c>
      <c r="U73" s="1"/>
    </row>
    <row r="74" spans="1:21" ht="12.75" customHeight="1">
      <c r="A74" s="152">
        <v>6</v>
      </c>
      <c r="B74" s="155" t="s">
        <v>58</v>
      </c>
      <c r="C74" s="152">
        <f t="shared" si="2"/>
        <v>9</v>
      </c>
      <c r="D74" s="152">
        <f>SUM(LARGE(E74:N74,{1,2,3,4,5,6,7}))</f>
        <v>448</v>
      </c>
      <c r="E74" s="153">
        <f>IF(ISERROR(VLOOKUP(B74,'Race 1'!$H$3:$J$70,3,FALSE)),0,VLOOKUP(B74,'Race 1'!$H$3:$J$70,3,FALSE))</f>
        <v>55</v>
      </c>
      <c r="F74" s="153">
        <f>IF(ISERROR(VLOOKUP(B74,'Race 2'!$H$3:$J$64,3,FALSE)),0,VLOOKUP(B74,'Race 2'!$H$3:$J$64,3,FALSE))</f>
        <v>59</v>
      </c>
      <c r="G74" s="153">
        <f>IF(ISERROR(VLOOKUP(B74,'Race 3'!$H$3:$J$70,3,FALSE)),0,VLOOKUP(B74,'Race 3'!$H$3:$J$70,3,FALSE))</f>
        <v>45</v>
      </c>
      <c r="H74" s="153">
        <f>IF(ISERROR(VLOOKUP(B74,'Race 4'!$H$3:$J$52,3,FALSE)),0,VLOOKUP(B74,'Race 4'!$H$3:$J$52,3,FALSE))</f>
        <v>68</v>
      </c>
      <c r="I74" s="152">
        <f>IF(ISERROR(VLOOKUP(B74,'Race 5'!$G$3:$I$49,3,FALSE)),0,VLOOKUP(B74,'Race 5'!$G$3:$I$49,3,FALSE))</f>
        <v>66</v>
      </c>
      <c r="J74" s="152">
        <f>IF(ISERROR(VLOOKUP(B74,'Race 6'!$G$3:$I$62,3,FALSE)),0,VLOOKUP(B74,'Race 6'!$G$3:$I$62,3,FALSE))</f>
        <v>0</v>
      </c>
      <c r="K74" s="152">
        <f>IF(ISERROR(VLOOKUP($B74,'Race 7'!$G$3:$I$66,3,FALSE)),0,VLOOKUP($B74,'Race 7'!$G$3:$I$66,3,FALSE))</f>
        <v>60</v>
      </c>
      <c r="L74" s="152">
        <f>IF(ISERROR(VLOOKUP($B74,'Race 8'!$G$3:$I$56,3,FALSE)),0,VLOOKUP($B74,'Race 8'!$G$3:$I$56,3,FALSE))</f>
        <v>61</v>
      </c>
      <c r="M74" s="152">
        <f>IF(ISERROR(VLOOKUP($B74,'Race 9'!$G$3:$I$70,3,FALSE)),0,VLOOKUP($B74,'Race 9'!$G$3:$I$70,3,FALSE))</f>
        <v>65</v>
      </c>
      <c r="N74" s="152">
        <f>IF(ISERROR(VLOOKUP($B74,'Race 10'!$G$3:$I$70,3,FALSE)),0,VLOOKUP($B74,'Race 10'!$G$3:$I$70,3,FALSE))</f>
        <v>69</v>
      </c>
      <c r="O74" s="248"/>
      <c r="P74" s="160">
        <v>6</v>
      </c>
      <c r="U74" s="1"/>
    </row>
    <row r="75" spans="1:21" ht="12.75" customHeight="1">
      <c r="A75" s="152">
        <v>7</v>
      </c>
      <c r="B75" s="154" t="s">
        <v>102</v>
      </c>
      <c r="C75" s="152">
        <f t="shared" si="2"/>
        <v>6</v>
      </c>
      <c r="D75" s="152">
        <f>SUM(LARGE(E75:N75,{1,2,3,4,5,6,7}))</f>
        <v>430</v>
      </c>
      <c r="E75" s="153">
        <f>IF(ISERROR(VLOOKUP(B75,'Race 1'!$H$3:$J$70,3,FALSE)),0,VLOOKUP(B75,'Race 1'!$H$3:$J$70,3,FALSE))</f>
        <v>0</v>
      </c>
      <c r="F75" s="153">
        <f>IF(ISERROR(VLOOKUP(B75,'Race 2'!$H$3:$J$64,3,FALSE)),0,VLOOKUP(B75,'Race 2'!$H$3:$J$64,3,FALSE))</f>
        <v>70</v>
      </c>
      <c r="G75" s="153">
        <f>IF(ISERROR(VLOOKUP(B75,'Race 3'!$H$3:$J$70,3,FALSE)),0,VLOOKUP(B75,'Race 3'!$H$3:$J$70,3,FALSE))</f>
        <v>69</v>
      </c>
      <c r="H75" s="153">
        <f>IF(ISERROR(VLOOKUP(B75,'Race 4'!$H$3:$J$52,3,FALSE)),0,VLOOKUP(B75,'Race 4'!$H$3:$J$52,3,FALSE))</f>
        <v>76</v>
      </c>
      <c r="I75" s="152">
        <f>IF(ISERROR(VLOOKUP(B75,'Race 5'!$G$3:$I$49,3,FALSE)),0,VLOOKUP(B75,'Race 5'!$G$3:$I$49,3,FALSE))</f>
        <v>0</v>
      </c>
      <c r="J75" s="152">
        <f>IF(ISERROR(VLOOKUP(B75,'Race 6'!$G$3:$I$62,3,FALSE)),0,VLOOKUP(B75,'Race 6'!$G$3:$I$62,3,FALSE))</f>
        <v>0</v>
      </c>
      <c r="K75" s="152">
        <f>IF(ISERROR(VLOOKUP($B75,'Race 7'!$G$3:$I$66,3,FALSE)),0,VLOOKUP($B75,'Race 7'!$G$3:$I$66,3,FALSE))</f>
        <v>64</v>
      </c>
      <c r="L75" s="152">
        <f>IF(ISERROR(VLOOKUP($B75,'Race 8'!$G$3:$I$56,3,FALSE)),0,VLOOKUP($B75,'Race 8'!$G$3:$I$56,3,FALSE))</f>
        <v>70</v>
      </c>
      <c r="M75" s="152">
        <f>IF(ISERROR(VLOOKUP($B75,'Race 9'!$G$3:$I$70,3,FALSE)),0,VLOOKUP($B75,'Race 9'!$G$3:$I$70,3,FALSE))</f>
        <v>0</v>
      </c>
      <c r="N75" s="152">
        <f>IF(ISERROR(VLOOKUP($B75,'Race 10'!$G$3:$I$70,3,FALSE)),0,VLOOKUP($B75,'Race 10'!$G$3:$I$70,3,FALSE))</f>
        <v>81</v>
      </c>
      <c r="O75" s="248"/>
      <c r="P75" s="160">
        <v>6</v>
      </c>
      <c r="U75" s="1"/>
    </row>
    <row r="76" spans="1:22" ht="12.75" customHeight="1">
      <c r="A76" s="152">
        <v>8</v>
      </c>
      <c r="B76" s="150" t="s">
        <v>121</v>
      </c>
      <c r="C76" s="152">
        <f t="shared" si="2"/>
        <v>7</v>
      </c>
      <c r="D76" s="152">
        <f>SUM(LARGE(E76:N76,{1,2,3,4,5,6,7}))</f>
        <v>429</v>
      </c>
      <c r="E76" s="153">
        <f>IF(ISERROR(VLOOKUP(B76,'Race 1'!$H$3:$J$70,3,FALSE)),0,VLOOKUP(B76,'Race 1'!$H$3:$J$70,3,FALSE))</f>
        <v>61</v>
      </c>
      <c r="F76" s="153">
        <f>IF(ISERROR(VLOOKUP(B76,'Race 2'!$H$3:$J$64,3,FALSE)),0,VLOOKUP(B76,'Race 2'!$H$3:$J$64,3,FALSE))</f>
        <v>58</v>
      </c>
      <c r="G76" s="153">
        <f>IF(ISERROR(VLOOKUP(B76,'Race 3'!$H$3:$J$70,3,FALSE)),0,VLOOKUP(B76,'Race 3'!$H$3:$J$70,3,FALSE))</f>
        <v>57</v>
      </c>
      <c r="H76" s="153">
        <f>IF(ISERROR(VLOOKUP(B76,'Race 4'!$H$3:$J$52,3,FALSE)),0,VLOOKUP(B76,'Race 4'!$H$3:$J$52,3,FALSE))</f>
        <v>66</v>
      </c>
      <c r="I76" s="152">
        <f>IF(ISERROR(VLOOKUP(B76,'Race 5'!$G$3:$I$49,3,FALSE)),0,VLOOKUP(B76,'Race 5'!$G$3:$I$49,3,FALSE))</f>
        <v>0</v>
      </c>
      <c r="J76" s="152">
        <f>IF(ISERROR(VLOOKUP(B76,'Race 6'!$G$3:$I$62,3,FALSE)),0,VLOOKUP(B76,'Race 6'!$G$3:$I$62,3,FALSE))</f>
        <v>71</v>
      </c>
      <c r="K76" s="152">
        <f>IF(ISERROR(VLOOKUP($B76,'Race 7'!$G$3:$I$66,3,FALSE)),0,VLOOKUP($B76,'Race 7'!$G$3:$I$66,3,FALSE))</f>
        <v>58</v>
      </c>
      <c r="L76" s="152">
        <f>IF(ISERROR(VLOOKUP($B76,'Race 8'!$G$3:$I$56,3,FALSE)),0,VLOOKUP($B76,'Race 8'!$G$3:$I$56,3,FALSE))</f>
        <v>0</v>
      </c>
      <c r="M76" s="152">
        <f>IF(ISERROR(VLOOKUP($B76,'Race 9'!$G$3:$I$70,3,FALSE)),0,VLOOKUP($B76,'Race 9'!$G$3:$I$70,3,FALSE))</f>
        <v>0</v>
      </c>
      <c r="N76" s="152">
        <f>IF(ISERROR(VLOOKUP($B76,'Race 10'!$G$3:$I$70,3,FALSE)),0,VLOOKUP($B76,'Race 10'!$G$3:$I$70,3,FALSE))</f>
        <v>58</v>
      </c>
      <c r="O76" s="248"/>
      <c r="P76" s="160">
        <v>6</v>
      </c>
      <c r="U76" s="47"/>
      <c r="V76" s="5"/>
    </row>
    <row r="77" spans="1:22" ht="12.75" customHeight="1">
      <c r="A77" s="152">
        <v>9</v>
      </c>
      <c r="B77" s="150" t="s">
        <v>43</v>
      </c>
      <c r="C77" s="160">
        <f t="shared" si="2"/>
        <v>9</v>
      </c>
      <c r="D77" s="160">
        <f>SUM(LARGE(E77:N77,{1,2,3,4,5,6,7}))</f>
        <v>416</v>
      </c>
      <c r="E77" s="153">
        <f>IF(ISERROR(VLOOKUP(B77,'Race 1'!$H$3:$J$70,3,FALSE)),0,VLOOKUP(B77,'Race 1'!$H$3:$J$70,3,FALSE))</f>
        <v>62</v>
      </c>
      <c r="F77" s="160">
        <f>IF(ISERROR(VLOOKUP(B77,'Race 2'!$H$3:$J$64,3,FALSE)),0,VLOOKUP(B77,'Race 2'!$H$3:$J$64,3,FALSE))</f>
        <v>57</v>
      </c>
      <c r="G77" s="160">
        <f>IF(ISERROR(VLOOKUP(B77,'Race 3'!$H$3:$J$70,3,FALSE)),0,VLOOKUP(B77,'Race 3'!$H$3:$J$70,3,FALSE))</f>
        <v>55</v>
      </c>
      <c r="H77" s="160">
        <f>IF(ISERROR(VLOOKUP(B77,'Race 4'!$H$3:$J$52,3,FALSE)),0,VLOOKUP(B77,'Race 4'!$H$3:$J$52,3,FALSE))</f>
        <v>63</v>
      </c>
      <c r="I77" s="160">
        <f>IF(ISERROR(VLOOKUP(B77,'Race 5'!$G$3:$I$49,3,FALSE)),0,VLOOKUP(B77,'Race 5'!$G$3:$I$49,3,FALSE))</f>
        <v>64</v>
      </c>
      <c r="J77" s="160">
        <f>IF(ISERROR(VLOOKUP(B77,'Race 6'!$G$3:$I$62,3,FALSE)),0,VLOOKUP(B77,'Race 6'!$G$3:$I$62,3,FALSE))</f>
        <v>0</v>
      </c>
      <c r="K77" s="160">
        <f>IF(ISERROR(VLOOKUP($B77,'Race 7'!$G$3:$I$66,3,FALSE)),0,VLOOKUP($B77,'Race 7'!$G$3:$I$66,3,FALSE))</f>
        <v>50</v>
      </c>
      <c r="L77" s="160">
        <f>IF(ISERROR(VLOOKUP($B77,'Race 8'!$G$3:$I$56,3,FALSE)),0,VLOOKUP($B77,'Race 8'!$G$3:$I$56,3,FALSE))</f>
        <v>58</v>
      </c>
      <c r="M77" s="160">
        <f>IF(ISERROR(VLOOKUP($B77,'Race 9'!$G$3:$I$70,3,FALSE)),0,VLOOKUP($B77,'Race 9'!$G$3:$I$70,3,FALSE))</f>
        <v>47</v>
      </c>
      <c r="N77" s="152">
        <f>IF(ISERROR(VLOOKUP($B77,'Race 10'!$G$3:$I$70,3,FALSE)),0,VLOOKUP($B77,'Race 10'!$G$3:$I$70,3,FALSE))</f>
        <v>57</v>
      </c>
      <c r="O77" s="248"/>
      <c r="P77" s="160">
        <v>6</v>
      </c>
      <c r="U77" s="47"/>
      <c r="V77" s="5"/>
    </row>
    <row r="78" spans="1:22" ht="12.75" customHeight="1">
      <c r="A78" s="152">
        <v>10</v>
      </c>
      <c r="B78" s="155" t="s">
        <v>39</v>
      </c>
      <c r="C78" s="152">
        <f t="shared" si="2"/>
        <v>8</v>
      </c>
      <c r="D78" s="152">
        <f>SUM(LARGE(E78:N78,{1,2,3,4,5,6,7}))</f>
        <v>412</v>
      </c>
      <c r="E78" s="153">
        <f>IF(ISERROR(VLOOKUP(B78,'Race 1'!$H$3:$J$70,3,FALSE)),0,VLOOKUP(B78,'Race 1'!$H$3:$J$70,3,FALSE))</f>
        <v>60</v>
      </c>
      <c r="F78" s="153">
        <f>IF(ISERROR(VLOOKUP(B78,'Race 2'!$H$3:$J$64,3,FALSE)),0,VLOOKUP(B78,'Race 2'!$H$3:$J$64,3,FALSE))</f>
        <v>0</v>
      </c>
      <c r="G78" s="153">
        <f>IF(ISERROR(VLOOKUP(B78,'Race 3'!$H$3:$J$70,3,FALSE)),0,VLOOKUP(B78,'Race 3'!$H$3:$J$70,3,FALSE))</f>
        <v>50</v>
      </c>
      <c r="H78" s="153">
        <f>IF(ISERROR(VLOOKUP(B78,'Race 4'!$H$3:$J$52,3,FALSE)),0,VLOOKUP(B78,'Race 4'!$H$3:$J$52,3,FALSE))</f>
        <v>61</v>
      </c>
      <c r="I78" s="152">
        <f>IF(ISERROR(VLOOKUP(B78,'Race 5'!$G$3:$I$49,3,FALSE)),0,VLOOKUP(B78,'Race 5'!$G$3:$I$49,3,FALSE))</f>
        <v>0</v>
      </c>
      <c r="J78" s="152">
        <f>IF(ISERROR(VLOOKUP(B78,'Race 6'!$G$3:$I$62,3,FALSE)),0,VLOOKUP(B78,'Race 6'!$G$3:$I$62,3,FALSE))</f>
        <v>67</v>
      </c>
      <c r="K78" s="152">
        <f>IF(ISERROR(VLOOKUP($B78,'Race 7'!$G$3:$I$66,3,FALSE)),0,VLOOKUP($B78,'Race 7'!$G$3:$I$66,3,FALSE))</f>
        <v>52</v>
      </c>
      <c r="L78" s="152">
        <f>IF(ISERROR(VLOOKUP($B78,'Race 8'!$G$3:$I$56,3,FALSE)),0,VLOOKUP($B78,'Race 8'!$G$3:$I$56,3,FALSE))</f>
        <v>59</v>
      </c>
      <c r="M78" s="152">
        <f>IF(ISERROR(VLOOKUP($B78,'Race 9'!$G$3:$I$70,3,FALSE)),0,VLOOKUP($B78,'Race 9'!$G$3:$I$70,3,FALSE))</f>
        <v>51</v>
      </c>
      <c r="N78" s="152">
        <f>IF(ISERROR(VLOOKUP($B78,'Race 10'!$G$3:$I$70,3,FALSE)),0,VLOOKUP($B78,'Race 10'!$G$3:$I$70,3,FALSE))</f>
        <v>62</v>
      </c>
      <c r="O78" s="248"/>
      <c r="P78" s="160">
        <v>6</v>
      </c>
      <c r="U78" s="47"/>
      <c r="V78" s="5"/>
    </row>
    <row r="79" spans="1:22" ht="12.75" customHeight="1">
      <c r="A79" s="152">
        <v>11</v>
      </c>
      <c r="B79" s="154" t="s">
        <v>126</v>
      </c>
      <c r="C79" s="152">
        <f t="shared" si="2"/>
        <v>6</v>
      </c>
      <c r="D79" s="152">
        <f>SUM(LARGE(E79:N79,{1,2,3,4,5,6,7}))</f>
        <v>339</v>
      </c>
      <c r="E79" s="153">
        <f>IF(ISERROR(VLOOKUP(B79,'Race 1'!$H$3:$J$70,3,FALSE)),0,VLOOKUP(B79,'Race 1'!$H$3:$J$70,3,FALSE))</f>
        <v>0</v>
      </c>
      <c r="F79" s="153">
        <f>IF(ISERROR(VLOOKUP(B79,'Race 2'!$H$3:$J$64,3,FALSE)),0,VLOOKUP(B79,'Race 2'!$H$3:$J$64,3,FALSE))</f>
        <v>48</v>
      </c>
      <c r="G79" s="153">
        <f>IF(ISERROR(VLOOKUP(B79,'Race 3'!$H$3:$J$70,3,FALSE)),0,VLOOKUP(B79,'Race 3'!$H$3:$J$70,3,FALSE))</f>
        <v>47</v>
      </c>
      <c r="H79" s="153">
        <f>IF(ISERROR(VLOOKUP(B79,'Race 4'!$H$3:$J$52,3,FALSE)),0,VLOOKUP(B79,'Race 4'!$H$3:$J$52,3,FALSE))</f>
        <v>0</v>
      </c>
      <c r="I79" s="152">
        <f>IF(ISERROR(VLOOKUP(B79,'Race 5'!$G$3:$I$49,3,FALSE)),0,VLOOKUP(B79,'Race 5'!$G$3:$I$49,3,FALSE))</f>
        <v>58</v>
      </c>
      <c r="J79" s="152">
        <f>IF(ISERROR(VLOOKUP(B79,'Race 6'!$G$3:$I$62,3,FALSE)),0,VLOOKUP(B79,'Race 6'!$G$3:$I$62,3,FALSE))</f>
        <v>0</v>
      </c>
      <c r="K79" s="152">
        <f>IF(ISERROR(VLOOKUP($B79,'Race 7'!$G$3:$I$66,3,FALSE)),0,VLOOKUP($B79,'Race 7'!$G$3:$I$66,3,FALSE))</f>
        <v>59</v>
      </c>
      <c r="L79" s="152">
        <f>IF(ISERROR(VLOOKUP($B79,'Race 8'!$G$3:$I$56,3,FALSE)),0,VLOOKUP($B79,'Race 8'!$G$3:$I$56,3,FALSE))</f>
        <v>0</v>
      </c>
      <c r="M79" s="152">
        <f>IF(ISERROR(VLOOKUP($B79,'Race 9'!$G$3:$I$70,3,FALSE)),0,VLOOKUP($B79,'Race 9'!$G$3:$I$70,3,FALSE))</f>
        <v>60</v>
      </c>
      <c r="N79" s="152">
        <f>IF(ISERROR(VLOOKUP($B79,'Race 10'!$G$3:$I$70,3,FALSE)),0,VLOOKUP($B79,'Race 10'!$G$3:$I$70,3,FALSE))</f>
        <v>67</v>
      </c>
      <c r="O79" s="248"/>
      <c r="P79" s="160">
        <v>6</v>
      </c>
      <c r="U79" s="47"/>
      <c r="V79" s="5"/>
    </row>
    <row r="80" spans="1:22" ht="12.75" customHeight="1">
      <c r="A80" s="152">
        <v>12</v>
      </c>
      <c r="B80" s="155" t="s">
        <v>144</v>
      </c>
      <c r="C80" s="152">
        <f t="shared" si="2"/>
        <v>3</v>
      </c>
      <c r="D80" s="152">
        <f>SUM(LARGE(E80:N80,{1,2,3,4,5,6,7}))</f>
        <v>188</v>
      </c>
      <c r="E80" s="153">
        <f>IF(ISERROR(VLOOKUP(B80,'Race 1'!$H$3:$J$70,3,FALSE)),0,VLOOKUP(B80,'Race 1'!$H$3:$J$70,3,FALSE))</f>
        <v>0</v>
      </c>
      <c r="F80" s="153">
        <f>IF(ISERROR(VLOOKUP(B80,'Race 2'!$H$3:$J$64,3,FALSE)),0,VLOOKUP(B80,'Race 2'!$H$3:$J$64,3,FALSE))</f>
        <v>0</v>
      </c>
      <c r="G80" s="153">
        <f>IF(ISERROR(VLOOKUP(B80,'Race 3'!$H$3:$J$70,3,FALSE)),0,VLOOKUP(B80,'Race 3'!$H$3:$J$70,3,FALSE))</f>
        <v>60</v>
      </c>
      <c r="H80" s="153">
        <f>IF(ISERROR(VLOOKUP(B80,'Race 4'!$H$3:$J$52,3,FALSE)),0,VLOOKUP(B80,'Race 4'!$H$3:$J$52,3,FALSE))</f>
        <v>70</v>
      </c>
      <c r="I80" s="152">
        <f>IF(ISERROR(VLOOKUP(B80,'Race 5'!$G$3:$I$49,3,FALSE)),0,VLOOKUP(B80,'Race 5'!$G$3:$I$49,3,FALSE))</f>
        <v>0</v>
      </c>
      <c r="J80" s="152">
        <f>IF(ISERROR(VLOOKUP(B80,'Race 6'!$G$3:$I$62,3,FALSE)),0,VLOOKUP(B80,'Race 6'!$G$3:$I$62,3,FALSE))</f>
        <v>0</v>
      </c>
      <c r="K80" s="152">
        <f>IF(ISERROR(VLOOKUP($B80,'Race 7'!$G$3:$I$66,3,FALSE)),0,VLOOKUP($B80,'Race 7'!$G$3:$I$66,3,FALSE))</f>
        <v>0</v>
      </c>
      <c r="L80" s="152">
        <f>IF(ISERROR(VLOOKUP($B80,'Race 8'!$G$3:$I$56,3,FALSE)),0,VLOOKUP($B80,'Race 8'!$G$3:$I$56,3,FALSE))</f>
        <v>0</v>
      </c>
      <c r="M80" s="152">
        <f>IF(ISERROR(VLOOKUP($B80,'Race 9'!$G$3:$I$70,3,FALSE)),0,VLOOKUP($B80,'Race 9'!$G$3:$I$70,3,FALSE))</f>
        <v>58</v>
      </c>
      <c r="N80" s="152">
        <f>IF(ISERROR(VLOOKUP($B80,'Race 10'!$G$3:$I$70,3,FALSE)),0,VLOOKUP($B80,'Race 10'!$G$3:$I$70,3,FALSE))</f>
        <v>0</v>
      </c>
      <c r="O80" s="248"/>
      <c r="P80" s="160">
        <v>6</v>
      </c>
      <c r="U80" s="47"/>
      <c r="V80" s="5"/>
    </row>
    <row r="81" spans="1:22" ht="12.75" customHeight="1">
      <c r="A81" s="152">
        <v>13</v>
      </c>
      <c r="B81" s="155" t="s">
        <v>145</v>
      </c>
      <c r="C81" s="152">
        <f t="shared" si="2"/>
        <v>3</v>
      </c>
      <c r="D81" s="152">
        <f>SUM(LARGE(E81:N81,{1,2,3,4,5,6,7}))</f>
        <v>186</v>
      </c>
      <c r="E81" s="153">
        <f>IF(ISERROR(VLOOKUP(B81,'Race 1'!$H$3:$J$70,3,FALSE)),0,VLOOKUP(B81,'Race 1'!$H$3:$J$70,3,FALSE))</f>
        <v>0</v>
      </c>
      <c r="F81" s="153">
        <f>IF(ISERROR(VLOOKUP(B81,'Race 2'!$H$3:$J$64,3,FALSE)),0,VLOOKUP(B81,'Race 2'!$H$3:$J$64,3,FALSE))</f>
        <v>0</v>
      </c>
      <c r="G81" s="153">
        <f>IF(ISERROR(VLOOKUP(B81,'Race 3'!$H$3:$J$70,3,FALSE)),0,VLOOKUP(B81,'Race 3'!$H$3:$J$70,3,FALSE))</f>
        <v>58</v>
      </c>
      <c r="H81" s="153">
        <f>IF(ISERROR(VLOOKUP(B81,'Race 4'!$H$3:$J$52,3,FALSE)),0,VLOOKUP(B81,'Race 4'!$H$3:$J$52,3,FALSE))</f>
        <v>0</v>
      </c>
      <c r="I81" s="152">
        <f>IF(ISERROR(VLOOKUP(B81,'Race 5'!$G$3:$I$49,3,FALSE)),0,VLOOKUP(B81,'Race 5'!$G$3:$I$49,3,FALSE))</f>
        <v>68</v>
      </c>
      <c r="J81" s="152">
        <f>IF(ISERROR(VLOOKUP(B81,'Race 6'!$G$3:$I$62,3,FALSE)),0,VLOOKUP(B81,'Race 6'!$G$3:$I$62,3,FALSE))</f>
        <v>0</v>
      </c>
      <c r="K81" s="152">
        <f>IF(ISERROR(VLOOKUP($B81,'Race 7'!$G$3:$I$66,3,FALSE)),0,VLOOKUP($B81,'Race 7'!$G$3:$I$66,3,FALSE))</f>
        <v>0</v>
      </c>
      <c r="L81" s="152">
        <f>IF(ISERROR(VLOOKUP($B81,'Race 8'!$G$3:$I$56,3,FALSE)),0,VLOOKUP($B81,'Race 8'!$G$3:$I$56,3,FALSE))</f>
        <v>0</v>
      </c>
      <c r="M81" s="152">
        <f>IF(ISERROR(VLOOKUP($B81,'Race 9'!$G$3:$I$70,3,FALSE)),0,VLOOKUP($B81,'Race 9'!$G$3:$I$70,3,FALSE))</f>
        <v>0</v>
      </c>
      <c r="N81" s="152">
        <f>IF(ISERROR(VLOOKUP($B81,'Race 10'!$G$3:$I$70,3,FALSE)),0,VLOOKUP($B81,'Race 10'!$G$3:$I$70,3,FALSE))</f>
        <v>60</v>
      </c>
      <c r="O81" s="248"/>
      <c r="P81" s="160">
        <v>6</v>
      </c>
      <c r="U81" s="47"/>
      <c r="V81" s="5"/>
    </row>
    <row r="82" spans="1:22" ht="12.75" customHeight="1">
      <c r="A82" s="152">
        <v>14</v>
      </c>
      <c r="B82" s="150" t="s">
        <v>110</v>
      </c>
      <c r="C82" s="160">
        <f t="shared" si="2"/>
        <v>3</v>
      </c>
      <c r="D82" s="160">
        <f>SUM(LARGE(E82:N82,{1,2,3,4,5,6,7}))</f>
        <v>185</v>
      </c>
      <c r="E82" s="153">
        <f>IF(ISERROR(VLOOKUP(B82,'Race 1'!$H$3:$J$70,3,FALSE)),0,VLOOKUP(B82,'Race 1'!$H$3:$J$70,3,FALSE))</f>
        <v>0</v>
      </c>
      <c r="F82" s="160">
        <f>IF(ISERROR(VLOOKUP(B82,'Race 2'!$H$3:$J$64,3,FALSE)),0,VLOOKUP(B82,'Race 2'!$H$3:$J$64,3,FALSE))</f>
        <v>0</v>
      </c>
      <c r="G82" s="160">
        <f>IF(ISERROR(VLOOKUP(B82,'Race 3'!$H$3:$J$70,3,FALSE)),0,VLOOKUP(B82,'Race 3'!$H$3:$J$70,3,FALSE))</f>
        <v>0</v>
      </c>
      <c r="H82" s="160">
        <f>IF(ISERROR(VLOOKUP(B82,'Race 4'!$H$3:$J$52,3,FALSE)),0,VLOOKUP(B82,'Race 4'!$H$3:$J$52,3,FALSE))</f>
        <v>0</v>
      </c>
      <c r="I82" s="160">
        <f>IF(ISERROR(VLOOKUP(B82,'Race 5'!$G$3:$I$49,3,FALSE)),0,VLOOKUP(B82,'Race 5'!$G$3:$I$49,3,FALSE))</f>
        <v>0</v>
      </c>
      <c r="J82" s="160">
        <f>IF(ISERROR(VLOOKUP(B82,'Race 6'!$G$3:$I$62,3,FALSE)),0,VLOOKUP(B82,'Race 6'!$G$3:$I$62,3,FALSE))</f>
        <v>0</v>
      </c>
      <c r="K82" s="160">
        <f>IF(ISERROR(VLOOKUP($B82,'Race 7'!$G$3:$I$66,3,FALSE)),0,VLOOKUP($B82,'Race 7'!$G$3:$I$66,3,FALSE))</f>
        <v>0</v>
      </c>
      <c r="L82" s="160">
        <f>IF(ISERROR(VLOOKUP($B82,'Race 8'!$G$3:$I$56,3,FALSE)),0,VLOOKUP($B82,'Race 8'!$G$3:$I$56,3,FALSE))</f>
        <v>64</v>
      </c>
      <c r="M82" s="160">
        <f>IF(ISERROR(VLOOKUP($B82,'Race 9'!$G$3:$I$70,3,FALSE)),0,VLOOKUP($B82,'Race 9'!$G$3:$I$70,3,FALSE))</f>
        <v>57</v>
      </c>
      <c r="N82" s="152">
        <f>IF(ISERROR(VLOOKUP($B82,'Race 10'!$G$3:$I$70,3,FALSE)),0,VLOOKUP($B82,'Race 10'!$G$3:$I$70,3,FALSE))</f>
        <v>64</v>
      </c>
      <c r="O82" s="248"/>
      <c r="P82" s="160">
        <v>6</v>
      </c>
      <c r="U82" s="47"/>
      <c r="V82" s="5"/>
    </row>
    <row r="83" spans="1:22" ht="12.75" customHeight="1">
      <c r="A83" s="152">
        <v>15</v>
      </c>
      <c r="B83" s="162" t="s">
        <v>93</v>
      </c>
      <c r="C83" s="152">
        <f t="shared" si="2"/>
        <v>3</v>
      </c>
      <c r="D83" s="152">
        <f>SUM(LARGE(E83:N83,{1,2,3,4,5,6,7}))</f>
        <v>166</v>
      </c>
      <c r="E83" s="153">
        <f>IF(ISERROR(VLOOKUP(B83,'Race 1'!$H$3:$J$70,3,FALSE)),0,VLOOKUP(B83,'Race 1'!$H$3:$J$70,3,FALSE))</f>
        <v>57</v>
      </c>
      <c r="F83" s="153">
        <f>IF(ISERROR(VLOOKUP(B83,'Race 2'!$H$3:$J$64,3,FALSE)),0,VLOOKUP(B83,'Race 2'!$H$3:$J$64,3,FALSE))</f>
        <v>0</v>
      </c>
      <c r="G83" s="153">
        <f>IF(ISERROR(VLOOKUP(B83,'Race 3'!$H$3:$J$70,3,FALSE)),0,VLOOKUP(B83,'Race 3'!$H$3:$J$70,3,FALSE))</f>
        <v>54</v>
      </c>
      <c r="H83" s="153">
        <f>IF(ISERROR(VLOOKUP(B83,'Race 4'!$H$3:$J$52,3,FALSE)),0,VLOOKUP(B83,'Race 4'!$H$3:$J$52,3,FALSE))</f>
        <v>0</v>
      </c>
      <c r="I83" s="152">
        <f>IF(ISERROR(VLOOKUP(B83,'Race 5'!$G$3:$I$49,3,FALSE)),0,VLOOKUP(B83,'Race 5'!$G$3:$I$49,3,FALSE))</f>
        <v>0</v>
      </c>
      <c r="J83" s="152">
        <f>IF(ISERROR(VLOOKUP(B83,'Race 6'!$G$3:$I$62,3,FALSE)),0,VLOOKUP(B83,'Race 6'!$G$3:$I$62,3,FALSE))</f>
        <v>0</v>
      </c>
      <c r="K83" s="152">
        <f>IF(ISERROR(VLOOKUP($B83,'Race 7'!$G$3:$I$66,3,FALSE)),0,VLOOKUP($B83,'Race 7'!$G$3:$I$66,3,FALSE))</f>
        <v>0</v>
      </c>
      <c r="L83" s="152">
        <f>IF(ISERROR(VLOOKUP($B83,'Race 8'!$G$3:$I$56,3,FALSE)),0,VLOOKUP($B83,'Race 8'!$G$3:$I$56,3,FALSE))</f>
        <v>0</v>
      </c>
      <c r="M83" s="152">
        <f>IF(ISERROR(VLOOKUP($B83,'Race 9'!$G$3:$I$70,3,FALSE)),0,VLOOKUP($B83,'Race 9'!$G$3:$I$70,3,FALSE))</f>
        <v>55</v>
      </c>
      <c r="N83" s="152">
        <f>IF(ISERROR(VLOOKUP($B83,'Race 10'!$G$3:$I$70,3,FALSE)),0,VLOOKUP($B83,'Race 10'!$G$3:$I$70,3,FALSE))</f>
        <v>0</v>
      </c>
      <c r="O83" s="248"/>
      <c r="P83" s="160">
        <v>6</v>
      </c>
      <c r="U83" s="47"/>
      <c r="V83" s="5"/>
    </row>
    <row r="84" spans="1:22" ht="12.75" customHeight="1">
      <c r="A84" s="152">
        <v>16</v>
      </c>
      <c r="B84" s="162" t="s">
        <v>205</v>
      </c>
      <c r="C84" s="152">
        <f t="shared" si="2"/>
        <v>2</v>
      </c>
      <c r="D84" s="152">
        <f>SUM(LARGE(E84:N84,{1,2,3,4,5,6,7}))</f>
        <v>122</v>
      </c>
      <c r="E84" s="153">
        <f>IF(ISERROR(VLOOKUP(B84,'Race 1'!$H$3:$J$70,3,FALSE)),0,VLOOKUP(B84,'Race 1'!$H$3:$J$70,3,FALSE))</f>
        <v>0</v>
      </c>
      <c r="F84" s="153">
        <f>IF(ISERROR(VLOOKUP(B84,'Race 2'!$H$3:$J$64,3,FALSE)),0,VLOOKUP(B84,'Race 2'!$H$3:$J$64,3,FALSE))</f>
        <v>0</v>
      </c>
      <c r="G84" s="153">
        <f>IF(ISERROR(VLOOKUP(B84,'Race 3'!$H$3:$J$70,3,FALSE)),0,VLOOKUP(B84,'Race 3'!$H$3:$J$70,3,FALSE))</f>
        <v>0</v>
      </c>
      <c r="H84" s="153">
        <f>IF(ISERROR(VLOOKUP(B84,'Race 4'!$H$3:$J$52,3,FALSE)),0,VLOOKUP(B84,'Race 4'!$H$3:$J$52,3,FALSE))</f>
        <v>0</v>
      </c>
      <c r="I84" s="152">
        <f>IF(ISERROR(VLOOKUP(B84,'Race 5'!$G$3:$I$49,3,FALSE)),0,VLOOKUP(B84,'Race 5'!$G$3:$I$49,3,FALSE))</f>
        <v>0</v>
      </c>
      <c r="J84" s="152">
        <f>IF(ISERROR(VLOOKUP(B84,'Race 6'!$G$3:$I$62,3,FALSE)),0,VLOOKUP(B84,'Race 6'!$G$3:$I$62,3,FALSE))</f>
        <v>0</v>
      </c>
      <c r="K84" s="152">
        <f>IF(ISERROR(VLOOKUP($B84,'Race 7'!$G$3:$I$66,3,FALSE)),0,VLOOKUP($B84,'Race 7'!$G$3:$I$66,3,FALSE))</f>
        <v>0</v>
      </c>
      <c r="L84" s="152" t="str">
        <f>IF(ISERROR(VLOOKUP($B84,'Race 8'!$G$3:$I$56,3,FALSE)),0,VLOOKUP($B84,'Race 8'!$G$3:$I$56,3,FALSE))</f>
        <v>guest</v>
      </c>
      <c r="M84" s="152">
        <f>IF(ISERROR(VLOOKUP($B84,'Race 9'!$G$3:$I$70,3,FALSE)),0,VLOOKUP($B84,'Race 9'!$G$3:$I$70,3,FALSE))</f>
        <v>56</v>
      </c>
      <c r="N84" s="152">
        <f>IF(ISERROR(VLOOKUP($B84,'Race 10'!$G$3:$I$70,3,FALSE)),0,VLOOKUP($B84,'Race 10'!$G$3:$I$70,3,FALSE))</f>
        <v>66</v>
      </c>
      <c r="O84" s="248"/>
      <c r="P84" s="160">
        <v>6</v>
      </c>
      <c r="U84" s="47"/>
      <c r="V84" s="5"/>
    </row>
    <row r="85" spans="1:22" ht="12.75" customHeight="1">
      <c r="A85" s="152">
        <v>17</v>
      </c>
      <c r="B85" s="150" t="s">
        <v>287</v>
      </c>
      <c r="C85" s="160">
        <f t="shared" si="2"/>
        <v>1</v>
      </c>
      <c r="D85" s="160">
        <f>SUM(LARGE(E85:N85,{1,2,3,4,5,6,7}))</f>
        <v>63</v>
      </c>
      <c r="E85" s="153">
        <f>IF(ISERROR(VLOOKUP(B85,'Race 1'!$H$3:$J$70,3,FALSE)),0,VLOOKUP(B85,'Race 1'!$H$3:$J$70,3,FALSE))</f>
        <v>0</v>
      </c>
      <c r="F85" s="160">
        <f>IF(ISERROR(VLOOKUP(B85,'Race 2'!$H$3:$J$64,3,FALSE)),0,VLOOKUP(B85,'Race 2'!$H$3:$J$64,3,FALSE))</f>
        <v>0</v>
      </c>
      <c r="G85" s="160">
        <f>IF(ISERROR(VLOOKUP(B85,'Race 3'!$H$3:$J$70,3,FALSE)),0,VLOOKUP(B85,'Race 3'!$H$3:$J$70,3,FALSE))</f>
        <v>0</v>
      </c>
      <c r="H85" s="160">
        <f>IF(ISERROR(VLOOKUP(B85,'Race 4'!$H$3:$J$52,3,FALSE)),0,VLOOKUP(B85,'Race 4'!$H$3:$J$52,3,FALSE))</f>
        <v>0</v>
      </c>
      <c r="I85" s="160">
        <f>IF(ISERROR(VLOOKUP(B85,'Race 5'!$G$3:$I$49,3,FALSE)),0,VLOOKUP(B85,'Race 5'!$G$3:$I$49,3,FALSE))</f>
        <v>0</v>
      </c>
      <c r="J85" s="160">
        <f>IF(ISERROR(VLOOKUP(B85,'Race 6'!$G$3:$I$62,3,FALSE)),0,VLOOKUP(B85,'Race 6'!$G$3:$I$62,3,FALSE))</f>
        <v>0</v>
      </c>
      <c r="K85" s="160">
        <f>IF(ISERROR(VLOOKUP($B85,'Race 7'!$G$3:$I$66,3,FALSE)),0,VLOOKUP($B85,'Race 7'!$G$3:$I$66,3,FALSE))</f>
        <v>0</v>
      </c>
      <c r="L85" s="160">
        <f>IF(ISERROR(VLOOKUP($B85,'Race 8'!$G$3:$I$56,3,FALSE)),0,VLOOKUP($B85,'Race 8'!$G$3:$I$56,3,FALSE))</f>
        <v>0</v>
      </c>
      <c r="M85" s="160">
        <f>IF(ISERROR(VLOOKUP($B85,'Race 9'!$G$3:$I$70,3,FALSE)),0,VLOOKUP($B85,'Race 9'!$G$3:$I$70,3,FALSE))</f>
        <v>0</v>
      </c>
      <c r="N85" s="152">
        <f>IF(ISERROR(VLOOKUP($B85,'Race 10'!$G$3:$I$70,3,FALSE)),0,VLOOKUP($B85,'Race 10'!$G$3:$I$70,3,FALSE))</f>
        <v>63</v>
      </c>
      <c r="O85" s="248"/>
      <c r="P85" s="160">
        <v>6</v>
      </c>
      <c r="U85" s="47"/>
      <c r="V85" s="5"/>
    </row>
    <row r="86" spans="1:22" ht="12.75" customHeight="1" thickBot="1">
      <c r="A86" s="152">
        <v>18</v>
      </c>
      <c r="B86" s="150" t="s">
        <v>108</v>
      </c>
      <c r="C86" s="152">
        <f t="shared" si="2"/>
        <v>1</v>
      </c>
      <c r="D86" s="152">
        <f>SUM(LARGE(E86:N86,{1,2,3,4,5,6,7}))</f>
        <v>54</v>
      </c>
      <c r="E86" s="153">
        <f>IF(ISERROR(VLOOKUP(B86,'Race 1'!$H$3:$J$70,3,FALSE)),0,VLOOKUP(B86,'Race 1'!$H$3:$J$70,3,FALSE))</f>
        <v>0</v>
      </c>
      <c r="F86" s="153">
        <f>IF(ISERROR(VLOOKUP(B86,'Race 2'!$H$3:$J$64,3,FALSE)),0,VLOOKUP(B86,'Race 2'!$H$3:$J$64,3,FALSE))</f>
        <v>0</v>
      </c>
      <c r="G86" s="153">
        <f>IF(ISERROR(VLOOKUP(B86,'Race 3'!$H$3:$J$70,3,FALSE)),0,VLOOKUP(B86,'Race 3'!$H$3:$J$70,3,FALSE))</f>
        <v>0</v>
      </c>
      <c r="H86" s="153">
        <f>IF(ISERROR(VLOOKUP(B86,'Race 4'!$H$3:$J$52,3,FALSE)),0,VLOOKUP(B86,'Race 4'!$H$3:$J$52,3,FALSE))</f>
        <v>0</v>
      </c>
      <c r="I86" s="152">
        <f>IF(ISERROR(VLOOKUP(B86,'Race 5'!$G$3:$I$49,3,FALSE)),0,VLOOKUP(B86,'Race 5'!$G$3:$I$49,3,FALSE))</f>
        <v>0</v>
      </c>
      <c r="J86" s="152">
        <f>IF(ISERROR(VLOOKUP(B86,'Race 6'!$G$3:$I$62,3,FALSE)),0,VLOOKUP(B86,'Race 6'!$G$3:$I$62,3,FALSE))</f>
        <v>0</v>
      </c>
      <c r="K86" s="152">
        <f>IF(ISERROR(VLOOKUP($B86,'Race 7'!$G$3:$I$66,3,FALSE)),0,VLOOKUP($B86,'Race 7'!$G$3:$I$66,3,FALSE))</f>
        <v>0</v>
      </c>
      <c r="L86" s="152">
        <f>IF(ISERROR(VLOOKUP($B86,'Race 8'!$G$3:$I$56,3,FALSE)),0,VLOOKUP($B86,'Race 8'!$G$3:$I$56,3,FALSE))</f>
        <v>0</v>
      </c>
      <c r="M86" s="152">
        <f>IF(ISERROR(VLOOKUP($B86,'Race 9'!$G$3:$I$70,3,FALSE)),0,VLOOKUP($B86,'Race 9'!$G$3:$I$70,3,FALSE))</f>
        <v>0</v>
      </c>
      <c r="N86" s="152">
        <f>IF(ISERROR(VLOOKUP($B86,'Race 10'!$G$3:$I$70,3,FALSE)),0,VLOOKUP($B86,'Race 10'!$G$3:$I$70,3,FALSE))</f>
        <v>54</v>
      </c>
      <c r="O86" s="248"/>
      <c r="P86" s="160">
        <v>6</v>
      </c>
      <c r="U86" s="47"/>
      <c r="V86" s="5"/>
    </row>
    <row r="87" spans="1:22" ht="12.75" customHeight="1">
      <c r="A87" s="161">
        <v>1</v>
      </c>
      <c r="B87" s="226" t="s">
        <v>120</v>
      </c>
      <c r="C87" s="161">
        <f t="shared" si="2"/>
        <v>8</v>
      </c>
      <c r="D87" s="161">
        <f>SUM(LARGE(E87:N87,{1,2,3,4,5,6,7}))</f>
        <v>501</v>
      </c>
      <c r="E87" s="161">
        <f>IF(ISERROR(VLOOKUP(B87,'Race 1'!$H$3:$J$70,3,FALSE)),0,VLOOKUP(B87,'Race 1'!$H$3:$J$70,3,FALSE))</f>
        <v>65</v>
      </c>
      <c r="F87" s="161">
        <f>IF(ISERROR(VLOOKUP(B87,'Race 2'!$H$3:$J$64,3,FALSE)),0,VLOOKUP(B87,'Race 2'!$H$3:$J$64,3,FALSE))</f>
        <v>62</v>
      </c>
      <c r="G87" s="161">
        <f>IF(ISERROR(VLOOKUP(B87,'Race 3'!$H$3:$J$70,3,FALSE)),0,VLOOKUP(B87,'Race 3'!$H$3:$J$70,3,FALSE))</f>
        <v>40</v>
      </c>
      <c r="H87" s="161">
        <f>IF(ISERROR(VLOOKUP(B87,'Race 4'!$H$3:$J$52,3,FALSE)),0,VLOOKUP(B87,'Race 4'!$H$3:$J$52,3,FALSE))</f>
        <v>0</v>
      </c>
      <c r="I87" s="161">
        <f>IF(ISERROR(VLOOKUP(B87,'Race 5'!$G$3:$I$49,3,FALSE)),0,VLOOKUP(B87,'Race 5'!$G$3:$I$49,3,FALSE))</f>
        <v>74</v>
      </c>
      <c r="J87" s="161">
        <f>IF(ISERROR(VLOOKUP(B87,'Race 6'!$G$3:$I$62,3,FALSE)),0,VLOOKUP(B87,'Race 6'!$G$3:$I$62,3,FALSE))</f>
        <v>77</v>
      </c>
      <c r="K87" s="161">
        <f>IF(ISERROR(VLOOKUP($B87,'Race 7'!$G$3:$I$66,3,FALSE)),0,VLOOKUP($B87,'Race 7'!$G$3:$I$66,3,FALSE))</f>
        <v>71</v>
      </c>
      <c r="L87" s="161">
        <f>IF(ISERROR(VLOOKUP($B87,'Race 8'!$G$3:$I$56,3,FALSE)),0,VLOOKUP($B87,'Race 8'!$G$3:$I$56,3,FALSE))</f>
        <v>0</v>
      </c>
      <c r="M87" s="161">
        <f>IF(ISERROR(VLOOKUP($B87,'Race 9'!$G$3:$I$70,3,FALSE)),0,VLOOKUP($B87,'Race 9'!$G$3:$I$70,3,FALSE))</f>
        <v>73</v>
      </c>
      <c r="N87" s="161">
        <f>IF(ISERROR(VLOOKUP($B87,'Race 10'!$G$3:$I$70,3,FALSE)),0,VLOOKUP($B87,'Race 10'!$G$3:$I$70,3,FALSE))</f>
        <v>79</v>
      </c>
      <c r="O87" s="247">
        <v>7</v>
      </c>
      <c r="P87" s="161">
        <v>7</v>
      </c>
      <c r="U87" s="47"/>
      <c r="V87" s="5"/>
    </row>
    <row r="88" spans="1:22" ht="12.75" customHeight="1">
      <c r="A88" s="152">
        <v>2</v>
      </c>
      <c r="B88" s="155" t="s">
        <v>26</v>
      </c>
      <c r="C88" s="152">
        <f t="shared" si="2"/>
        <v>8</v>
      </c>
      <c r="D88" s="152">
        <f>SUM(LARGE(E88:N88,{1,2,3,4,5,6,7}))</f>
        <v>416</v>
      </c>
      <c r="E88" s="153">
        <f>IF(ISERROR(VLOOKUP(B88,'Race 1'!$H$3:$J$70,3,FALSE)),0,VLOOKUP(B88,'Race 1'!$H$3:$J$70,3,FALSE))</f>
        <v>51</v>
      </c>
      <c r="F88" s="153">
        <f>IF(ISERROR(VLOOKUP(B88,'Race 2'!$H$3:$J$64,3,FALSE)),0,VLOOKUP(B88,'Race 2'!$H$3:$J$64,3,FALSE))</f>
        <v>56</v>
      </c>
      <c r="G88" s="153">
        <f>IF(ISERROR(VLOOKUP(B88,'Race 3'!$H$3:$J$70,3,FALSE)),0,VLOOKUP(B88,'Race 3'!$H$3:$J$70,3,FALSE))</f>
        <v>53</v>
      </c>
      <c r="H88" s="153">
        <f>IF(ISERROR(VLOOKUP(B88,'Race 4'!$H$3:$J$52,3,FALSE)),0,VLOOKUP(B88,'Race 4'!$H$3:$J$52,3,FALSE))</f>
        <v>62</v>
      </c>
      <c r="I88" s="152">
        <f>IF(ISERROR(VLOOKUP(B88,'Race 5'!$G$3:$I$49,3,FALSE)),0,VLOOKUP(B88,'Race 5'!$G$3:$I$49,3,FALSE))</f>
        <v>0</v>
      </c>
      <c r="J88" s="152">
        <f>IF(ISERROR(VLOOKUP(B88,'Race 6'!$G$3:$I$62,3,FALSE)),0,VLOOKUP(B88,'Race 6'!$G$3:$I$62,3,FALSE))</f>
        <v>70</v>
      </c>
      <c r="K88" s="152">
        <f>IF(ISERROR(VLOOKUP($B88,'Race 7'!$G$3:$I$66,3,FALSE)),0,VLOOKUP($B88,'Race 7'!$G$3:$I$66,3,FALSE))</f>
        <v>0</v>
      </c>
      <c r="L88" s="152">
        <f>IF(ISERROR(VLOOKUP($B88,'Race 8'!$G$3:$I$56,3,FALSE)),0,VLOOKUP($B88,'Race 8'!$G$3:$I$56,3,FALSE))</f>
        <v>62</v>
      </c>
      <c r="M88" s="152">
        <f>IF(ISERROR(VLOOKUP($B88,'Race 9'!$G$3:$I$70,3,FALSE)),0,VLOOKUP($B88,'Race 9'!$G$3:$I$70,3,FALSE))</f>
        <v>52</v>
      </c>
      <c r="N88" s="152">
        <f>IF(ISERROR(VLOOKUP($B88,'Race 10'!$G$3:$I$70,3,FALSE)),0,VLOOKUP($B88,'Race 10'!$G$3:$I$70,3,FALSE))</f>
        <v>61</v>
      </c>
      <c r="O88" s="248"/>
      <c r="P88" s="160">
        <v>7</v>
      </c>
      <c r="U88" s="47"/>
      <c r="V88" s="5"/>
    </row>
    <row r="89" spans="1:22" ht="12.75" customHeight="1">
      <c r="A89" s="160">
        <v>3</v>
      </c>
      <c r="B89" s="155" t="s">
        <v>122</v>
      </c>
      <c r="C89" s="152">
        <f t="shared" si="2"/>
        <v>8</v>
      </c>
      <c r="D89" s="152">
        <f>SUM(LARGE(E89:N89,{1,2,3,4,5,6,7}))</f>
        <v>408</v>
      </c>
      <c r="E89" s="152">
        <f>IF(ISERROR(VLOOKUP(B89,'Race 1'!$H$3:$J$70,3,FALSE)),0,VLOOKUP(B89,'Race 1'!$H$3:$J$70,3,FALSE))</f>
        <v>59</v>
      </c>
      <c r="F89" s="152">
        <f>IF(ISERROR(VLOOKUP(B89,'Race 2'!$H$3:$J$64,3,FALSE)),0,VLOOKUP(B89,'Race 2'!$H$3:$J$64,3,FALSE))</f>
        <v>55</v>
      </c>
      <c r="G89" s="152">
        <f>IF(ISERROR(VLOOKUP(B89,'Race 3'!$H$3:$J$70,3,FALSE)),0,VLOOKUP(B89,'Race 3'!$H$3:$J$70,3,FALSE))</f>
        <v>52</v>
      </c>
      <c r="H89" s="152">
        <f>IF(ISERROR(VLOOKUP(B89,'Race 4'!$H$3:$J$52,3,FALSE)),0,VLOOKUP(B89,'Race 4'!$H$3:$J$52,3,FALSE))</f>
        <v>0</v>
      </c>
      <c r="I89" s="152">
        <f>IF(ISERROR(VLOOKUP(B89,'Race 5'!$G$3:$I$49,3,FALSE)),0,VLOOKUP(B89,'Race 5'!$G$3:$I$49,3,FALSE))</f>
        <v>0</v>
      </c>
      <c r="J89" s="152">
        <f>IF(ISERROR(VLOOKUP(B89,'Race 6'!$G$3:$I$62,3,FALSE)),0,VLOOKUP(B89,'Race 6'!$G$3:$I$62,3,FALSE))</f>
        <v>68</v>
      </c>
      <c r="K89" s="152">
        <f>IF(ISERROR(VLOOKUP($B89,'Race 7'!$G$3:$I$66,3,FALSE)),0,VLOOKUP($B89,'Race 7'!$G$3:$I$66,3,FALSE))</f>
        <v>53</v>
      </c>
      <c r="L89" s="152">
        <f>IF(ISERROR(VLOOKUP($B89,'Race 8'!$G$3:$I$56,3,FALSE)),0,VLOOKUP($B89,'Race 8'!$G$3:$I$56,3,FALSE))</f>
        <v>60</v>
      </c>
      <c r="M89" s="152">
        <f>IF(ISERROR(VLOOKUP($B89,'Race 9'!$G$3:$I$70,3,FALSE)),0,VLOOKUP($B89,'Race 9'!$G$3:$I$70,3,FALSE))</f>
        <v>54</v>
      </c>
      <c r="N89" s="152">
        <f>IF(ISERROR(VLOOKUP($B89,'Race 10'!$G$3:$I$70,3,FALSE)),0,VLOOKUP($B89,'Race 10'!$G$3:$I$70,3,FALSE))</f>
        <v>59</v>
      </c>
      <c r="O89" s="248"/>
      <c r="P89" s="160">
        <v>7</v>
      </c>
      <c r="U89" s="47"/>
      <c r="V89" s="5"/>
    </row>
    <row r="90" spans="1:16" ht="12.75" customHeight="1">
      <c r="A90" s="152">
        <v>4</v>
      </c>
      <c r="B90" s="163" t="s">
        <v>38</v>
      </c>
      <c r="C90" s="152">
        <f t="shared" si="2"/>
        <v>10</v>
      </c>
      <c r="D90" s="152">
        <f>SUM(LARGE(E90:N90,{1,2,3,4,5,6,7}))</f>
        <v>406</v>
      </c>
      <c r="E90" s="153">
        <f>IF(ISERROR(VLOOKUP(B90,'Race 1'!$H$3:$J$70,3,FALSE)),0,VLOOKUP(B90,'Race 1'!$H$3:$J$70,3,FALSE))</f>
        <v>53</v>
      </c>
      <c r="F90" s="153">
        <f>IF(ISERROR(VLOOKUP(B90,'Race 2'!$H$3:$J$64,3,FALSE)),0,VLOOKUP(B90,'Race 2'!$H$3:$J$64,3,FALSE))</f>
        <v>52</v>
      </c>
      <c r="G90" s="153">
        <f>IF(ISERROR(VLOOKUP(B90,'Race 3'!$H$3:$J$70,3,FALSE)),0,VLOOKUP(B90,'Race 3'!$H$3:$J$70,3,FALSE))</f>
        <v>48</v>
      </c>
      <c r="H90" s="153">
        <f>IF(ISERROR(VLOOKUP(B90,'Race 4'!$H$3:$J$52,3,FALSE)),0,VLOOKUP(B90,'Race 4'!$H$3:$J$52,3,FALSE))</f>
        <v>60</v>
      </c>
      <c r="I90" s="152">
        <f>IF(ISERROR(VLOOKUP(B90,'Race 5'!$G$3:$I$49,3,FALSE)),0,VLOOKUP(B90,'Race 5'!$G$3:$I$49,3,FALSE))</f>
        <v>63</v>
      </c>
      <c r="J90" s="152">
        <f>IF(ISERROR(VLOOKUP(B90,'Race 6'!$G$3:$I$62,3,FALSE)),0,VLOOKUP(B90,'Race 6'!$G$3:$I$62,3,FALSE))</f>
        <v>65</v>
      </c>
      <c r="K90" s="152">
        <f>IF(ISERROR(VLOOKUP($B90,'Race 7'!$G$3:$I$66,3,FALSE)),0,VLOOKUP($B90,'Race 7'!$G$3:$I$66,3,FALSE))</f>
        <v>47</v>
      </c>
      <c r="L90" s="152">
        <f>IF(ISERROR(VLOOKUP($B90,'Race 8'!$G$3:$I$56,3,FALSE)),0,VLOOKUP($B90,'Race 8'!$G$3:$I$56,3,FALSE))</f>
        <v>57</v>
      </c>
      <c r="M90" s="152">
        <f>IF(ISERROR(VLOOKUP($B90,'Race 9'!$G$3:$I$70,3,FALSE)),0,VLOOKUP($B90,'Race 9'!$G$3:$I$70,3,FALSE))</f>
        <v>49</v>
      </c>
      <c r="N90" s="152">
        <f>IF(ISERROR(VLOOKUP($B90,'Race 10'!$G$3:$I$70,3,FALSE)),0,VLOOKUP($B90,'Race 10'!$G$3:$I$70,3,FALSE))</f>
        <v>56</v>
      </c>
      <c r="O90" s="248"/>
      <c r="P90" s="160">
        <v>7</v>
      </c>
    </row>
    <row r="91" spans="1:16" ht="12.75" customHeight="1">
      <c r="A91" s="152">
        <v>5</v>
      </c>
      <c r="B91" s="155" t="s">
        <v>59</v>
      </c>
      <c r="C91" s="152">
        <f t="shared" si="2"/>
        <v>10</v>
      </c>
      <c r="D91" s="152">
        <f>SUM(LARGE(E91:N91,{1,2,3,4,5,6,7}))</f>
        <v>392</v>
      </c>
      <c r="E91" s="153">
        <f>IF(ISERROR(VLOOKUP(B91,'Race 1'!$H$3:$J$70,3,FALSE)),0,VLOOKUP(B91,'Race 1'!$H$3:$J$70,3,FALSE))</f>
        <v>49</v>
      </c>
      <c r="F91" s="153">
        <f>IF(ISERROR(VLOOKUP(B91,'Race 2'!$H$3:$J$64,3,FALSE)),0,VLOOKUP(B91,'Race 2'!$H$3:$J$64,3,FALSE))</f>
        <v>50</v>
      </c>
      <c r="G91" s="153">
        <f>IF(ISERROR(VLOOKUP(B91,'Race 3'!$H$3:$J$70,3,FALSE)),0,VLOOKUP(B91,'Race 3'!$H$3:$J$70,3,FALSE))</f>
        <v>46</v>
      </c>
      <c r="H91" s="153">
        <f>IF(ISERROR(VLOOKUP(B91,'Race 4'!$H$3:$J$52,3,FALSE)),0,VLOOKUP(B91,'Race 4'!$H$3:$J$52,3,FALSE))</f>
        <v>56</v>
      </c>
      <c r="I91" s="152">
        <f>IF(ISERROR(VLOOKUP(B91,'Race 5'!$G$3:$I$49,3,FALSE)),0,VLOOKUP(B91,'Race 5'!$G$3:$I$49,3,FALSE))</f>
        <v>61</v>
      </c>
      <c r="J91" s="152">
        <f>IF(ISERROR(VLOOKUP(B91,'Race 6'!$G$3:$I$62,3,FALSE)),0,VLOOKUP(B91,'Race 6'!$G$3:$I$62,3,FALSE))</f>
        <v>66</v>
      </c>
      <c r="K91" s="152">
        <f>IF(ISERROR(VLOOKUP($B91,'Race 7'!$G$3:$I$66,3,FALSE)),0,VLOOKUP($B91,'Race 7'!$G$3:$I$66,3,FALSE))</f>
        <v>46</v>
      </c>
      <c r="L91" s="152">
        <f>IF(ISERROR(VLOOKUP($B91,'Race 8'!$G$3:$I$56,3,FALSE)),0,VLOOKUP($B91,'Race 8'!$G$3:$I$56,3,FALSE))</f>
        <v>56</v>
      </c>
      <c r="M91" s="152">
        <f>IF(ISERROR(VLOOKUP($B91,'Race 9'!$G$3:$I$70,3,FALSE)),0,VLOOKUP($B91,'Race 9'!$G$3:$I$70,3,FALSE))</f>
        <v>50</v>
      </c>
      <c r="N91" s="152">
        <f>IF(ISERROR(VLOOKUP($B91,'Race 10'!$G$3:$I$70,3,FALSE)),0,VLOOKUP($B91,'Race 10'!$G$3:$I$70,3,FALSE))</f>
        <v>53</v>
      </c>
      <c r="O91" s="248"/>
      <c r="P91" s="160">
        <v>7</v>
      </c>
    </row>
    <row r="92" spans="1:16" ht="12.75" customHeight="1">
      <c r="A92" s="152">
        <v>6</v>
      </c>
      <c r="B92" s="155" t="s">
        <v>56</v>
      </c>
      <c r="C92" s="152">
        <f t="shared" si="2"/>
        <v>7</v>
      </c>
      <c r="D92" s="152">
        <f>SUM(LARGE(E92:N92,{1,2,3,4,5,6,7}))</f>
        <v>381</v>
      </c>
      <c r="E92" s="153">
        <f>IF(ISERROR(VLOOKUP(B92,'Race 1'!$H$3:$J$70,3,FALSE)),0,VLOOKUP(B92,'Race 1'!$H$3:$J$70,3,FALSE))</f>
        <v>58</v>
      </c>
      <c r="F92" s="153">
        <f>IF(ISERROR(VLOOKUP(B92,'Race 2'!$H$3:$J$64,3,FALSE)),0,VLOOKUP(B92,'Race 2'!$H$3:$J$64,3,FALSE))</f>
        <v>51</v>
      </c>
      <c r="G92" s="153">
        <f>IF(ISERROR(VLOOKUP(B92,'Race 3'!$H$3:$J$70,3,FALSE)),0,VLOOKUP(B92,'Race 3'!$H$3:$J$70,3,FALSE))</f>
        <v>42</v>
      </c>
      <c r="H92" s="153">
        <f>IF(ISERROR(VLOOKUP(B92,'Race 4'!$H$3:$J$52,3,FALSE)),0,VLOOKUP(B92,'Race 4'!$H$3:$J$52,3,FALSE))</f>
        <v>64</v>
      </c>
      <c r="I92" s="152">
        <f>IF(ISERROR(VLOOKUP(B92,'Race 5'!$G$3:$I$49,3,FALSE)),0,VLOOKUP(B92,'Race 5'!$G$3:$I$49,3,FALSE))</f>
        <v>0</v>
      </c>
      <c r="J92" s="152">
        <f>IF(ISERROR(VLOOKUP(B92,'Race 6'!$G$3:$I$62,3,FALSE)),0,VLOOKUP(B92,'Race 6'!$G$3:$I$62,3,FALSE))</f>
        <v>0</v>
      </c>
      <c r="K92" s="152">
        <f>IF(ISERROR(VLOOKUP($B92,'Race 7'!$G$3:$I$66,3,FALSE)),0,VLOOKUP($B92,'Race 7'!$G$3:$I$66,3,FALSE))</f>
        <v>55</v>
      </c>
      <c r="L92" s="152">
        <f>IF(ISERROR(VLOOKUP($B92,'Race 8'!$G$3:$I$56,3,FALSE)),0,VLOOKUP($B92,'Race 8'!$G$3:$I$56,3,FALSE))</f>
        <v>63</v>
      </c>
      <c r="M92" s="152">
        <f>IF(ISERROR(VLOOKUP($B92,'Race 9'!$G$3:$I$70,3,FALSE)),0,VLOOKUP($B92,'Race 9'!$G$3:$I$70,3,FALSE))</f>
        <v>48</v>
      </c>
      <c r="N92" s="152">
        <f>IF(ISERROR(VLOOKUP($B92,'Race 10'!$G$3:$I$70,3,FALSE)),0,VLOOKUP($B92,'Race 10'!$G$3:$I$70,3,FALSE))</f>
        <v>0</v>
      </c>
      <c r="O92" s="248"/>
      <c r="P92" s="160">
        <v>7</v>
      </c>
    </row>
    <row r="93" spans="1:16" ht="12.75" customHeight="1">
      <c r="A93" s="152">
        <v>7</v>
      </c>
      <c r="B93" s="150" t="s">
        <v>57</v>
      </c>
      <c r="C93" s="160">
        <f t="shared" si="2"/>
        <v>8</v>
      </c>
      <c r="D93" s="160">
        <f>SUM(LARGE(E93:N93,{1,2,3,4,5,6,7}))</f>
        <v>368</v>
      </c>
      <c r="E93" s="160">
        <f>IF(ISERROR(VLOOKUP(B93,'Race 1'!$H$3:$J$70,3,FALSE)),0,VLOOKUP(B93,'Race 1'!$H$3:$J$70,3,FALSE))</f>
        <v>0</v>
      </c>
      <c r="F93" s="160">
        <f>IF(ISERROR(VLOOKUP(B93,'Race 2'!$H$3:$J$64,3,FALSE)),0,VLOOKUP(B93,'Race 2'!$H$3:$J$64,3,FALSE))</f>
        <v>45</v>
      </c>
      <c r="G93" s="160">
        <f>IF(ISERROR(VLOOKUP(B93,'Race 3'!$H$3:$J$70,3,FALSE)),0,VLOOKUP(B93,'Race 3'!$H$3:$J$70,3,FALSE))</f>
        <v>43</v>
      </c>
      <c r="H93" s="160">
        <f>IF(ISERROR(VLOOKUP(B93,'Race 4'!$H$3:$J$52,3,FALSE)),0,VLOOKUP(B93,'Race 4'!$H$3:$J$52,3,FALSE))</f>
        <v>58</v>
      </c>
      <c r="I93" s="160">
        <f>IF(ISERROR(VLOOKUP(B93,'Race 5'!$G$3:$I$49,3,FALSE)),0,VLOOKUP(B93,'Race 5'!$G$3:$I$49,3,FALSE))</f>
        <v>59</v>
      </c>
      <c r="J93" s="160">
        <f>IF(ISERROR(VLOOKUP(B93,'Race 6'!$G$3:$I$62,3,FALSE)),0,VLOOKUP(B93,'Race 6'!$G$3:$I$62,3,FALSE))</f>
        <v>64</v>
      </c>
      <c r="K93" s="160">
        <f>IF(ISERROR(VLOOKUP($B93,'Race 7'!$G$3:$I$66,3,FALSE)),0,VLOOKUP($B93,'Race 7'!$G$3:$I$66,3,FALSE))</f>
        <v>44</v>
      </c>
      <c r="L93" s="160">
        <f>IF(ISERROR(VLOOKUP($B93,'Race 8'!$G$3:$I$56,3,FALSE)),0,VLOOKUP($B93,'Race 8'!$G$3:$I$56,3,FALSE))</f>
        <v>0</v>
      </c>
      <c r="M93" s="160">
        <f>IF(ISERROR(VLOOKUP($B93,'Race 9'!$G$3:$I$70,3,FALSE)),0,VLOOKUP($B93,'Race 9'!$G$3:$I$70,3,FALSE))</f>
        <v>46</v>
      </c>
      <c r="N93" s="160">
        <f>IF(ISERROR(VLOOKUP($B93,'Race 10'!$G$3:$I$70,3,FALSE)),0,VLOOKUP($B93,'Race 10'!$G$3:$I$70,3,FALSE))</f>
        <v>52</v>
      </c>
      <c r="O93" s="248"/>
      <c r="P93" s="160">
        <v>7</v>
      </c>
    </row>
    <row r="94" spans="1:16" ht="12.75">
      <c r="A94" s="152">
        <v>8</v>
      </c>
      <c r="B94" s="163" t="s">
        <v>44</v>
      </c>
      <c r="C94" s="152">
        <f t="shared" si="2"/>
        <v>7</v>
      </c>
      <c r="D94" s="152">
        <f>SUM(LARGE(E94:N94,{1,2,3,4,5,6,7}))</f>
        <v>357</v>
      </c>
      <c r="E94" s="152">
        <f>IF(ISERROR(VLOOKUP(B94,'Race 1'!$H$3:$J$70,3,FALSE)),0,VLOOKUP(B94,'Race 1'!$H$3:$J$70,3,FALSE))</f>
        <v>52</v>
      </c>
      <c r="F94" s="152">
        <f>IF(ISERROR(VLOOKUP(B94,'Race 2'!$H$3:$J$64,3,FALSE)),0,VLOOKUP(B94,'Race 2'!$H$3:$J$64,3,FALSE))</f>
        <v>49</v>
      </c>
      <c r="G94" s="152">
        <f>IF(ISERROR(VLOOKUP(B94,'Race 3'!$H$3:$J$70,3,FALSE)),0,VLOOKUP(B94,'Race 3'!$H$3:$J$70,3,FALSE))</f>
        <v>44</v>
      </c>
      <c r="H94" s="152">
        <f>IF(ISERROR(VLOOKUP(B94,'Race 4'!$H$3:$J$52,3,FALSE)),0,VLOOKUP(B94,'Race 4'!$H$3:$J$52,3,FALSE))</f>
        <v>59</v>
      </c>
      <c r="I94" s="152">
        <f>IF(ISERROR(VLOOKUP(B94,'Race 5'!$G$3:$I$49,3,FALSE)),0,VLOOKUP(B94,'Race 5'!$G$3:$I$49,3,FALSE))</f>
        <v>0</v>
      </c>
      <c r="J94" s="152">
        <f>IF(ISERROR(VLOOKUP(B94,'Race 6'!$G$3:$I$62,3,FALSE)),0,VLOOKUP(B94,'Race 6'!$G$3:$I$62,3,FALSE))</f>
        <v>0</v>
      </c>
      <c r="K94" s="152">
        <f>IF(ISERROR(VLOOKUP($B94,'Race 7'!$G$3:$I$66,3,FALSE)),0,VLOOKUP($B94,'Race 7'!$G$3:$I$66,3,FALSE))</f>
        <v>0</v>
      </c>
      <c r="L94" s="152">
        <f>IF(ISERROR(VLOOKUP($B94,'Race 8'!$G$3:$I$56,3,FALSE)),0,VLOOKUP($B94,'Race 8'!$G$3:$I$56,3,FALSE))</f>
        <v>53</v>
      </c>
      <c r="M94" s="152">
        <f>IF(ISERROR(VLOOKUP($B94,'Race 9'!$G$3:$I$70,3,FALSE)),0,VLOOKUP($B94,'Race 9'!$G$3:$I$70,3,FALSE))</f>
        <v>45</v>
      </c>
      <c r="N94" s="152">
        <f>IF(ISERROR(VLOOKUP($B94,'Race 10'!$G$3:$I$70,3,FALSE)),0,VLOOKUP($B94,'Race 10'!$G$3:$I$70,3,FALSE))</f>
        <v>55</v>
      </c>
      <c r="O94" s="248"/>
      <c r="P94" s="160">
        <v>7</v>
      </c>
    </row>
    <row r="95" spans="1:16" ht="12.75">
      <c r="A95" s="152">
        <v>9</v>
      </c>
      <c r="B95" s="163" t="s">
        <v>55</v>
      </c>
      <c r="C95" s="152">
        <f t="shared" si="2"/>
        <v>4</v>
      </c>
      <c r="D95" s="152">
        <f>SUM(LARGE(E95:N95,{1,2,3,4,5,6,7}))</f>
        <v>228</v>
      </c>
      <c r="E95" s="152">
        <f>IF(ISERROR(VLOOKUP(B95,'Race 1'!$H$3:$J$70,3,FALSE)),0,VLOOKUP(B95,'Race 1'!$H$3:$J$70,3,FALSE))</f>
        <v>0</v>
      </c>
      <c r="F95" s="152">
        <f>IF(ISERROR(VLOOKUP(B95,'Race 2'!$H$3:$J$64,3,FALSE)),0,VLOOKUP(B95,'Race 2'!$H$3:$J$64,3,FALSE))</f>
        <v>57</v>
      </c>
      <c r="G95" s="152">
        <f>IF(ISERROR(VLOOKUP(B95,'Race 3'!$H$3:$J$70,3,FALSE)),0,VLOOKUP(B95,'Race 3'!$H$3:$J$70,3,FALSE))</f>
        <v>49</v>
      </c>
      <c r="H95" s="152">
        <f>IF(ISERROR(VLOOKUP(B95,'Race 4'!$H$3:$J$52,3,FALSE)),0,VLOOKUP(B95,'Race 4'!$H$3:$J$52,3,FALSE))</f>
        <v>0</v>
      </c>
      <c r="I95" s="152">
        <f>IF(ISERROR(VLOOKUP(B95,'Race 5'!$G$3:$I$49,3,FALSE)),0,VLOOKUP(B95,'Race 5'!$G$3:$I$49,3,FALSE))</f>
        <v>0</v>
      </c>
      <c r="J95" s="152">
        <f>IF(ISERROR(VLOOKUP(B95,'Race 6'!$G$3:$I$62,3,FALSE)),0,VLOOKUP(B95,'Race 6'!$G$3:$I$62,3,FALSE))</f>
        <v>69</v>
      </c>
      <c r="K95" s="152">
        <f>IF(ISERROR(VLOOKUP($B95,'Race 7'!$G$3:$I$66,3,FALSE)),0,VLOOKUP($B95,'Race 7'!$G$3:$I$66,3,FALSE))</f>
        <v>0</v>
      </c>
      <c r="L95" s="152">
        <f>IF(ISERROR(VLOOKUP($B95,'Race 8'!$G$3:$I$56,3,FALSE)),0,VLOOKUP($B95,'Race 8'!$G$3:$I$56,3,FALSE))</f>
        <v>0</v>
      </c>
      <c r="M95" s="152">
        <f>IF(ISERROR(VLOOKUP($B95,'Race 9'!$G$3:$I$70,3,FALSE)),0,VLOOKUP($B95,'Race 9'!$G$3:$I$70,3,FALSE))</f>
        <v>53</v>
      </c>
      <c r="N95" s="152">
        <f>IF(ISERROR(VLOOKUP($B95,'Race 10'!$G$3:$I$70,3,FALSE)),0,VLOOKUP($B95,'Race 10'!$G$3:$I$70,3,FALSE))</f>
        <v>0</v>
      </c>
      <c r="O95" s="248"/>
      <c r="P95" s="160">
        <v>7</v>
      </c>
    </row>
    <row r="96" spans="1:16" ht="12.75">
      <c r="A96" s="152">
        <v>10</v>
      </c>
      <c r="B96" s="155" t="s">
        <v>103</v>
      </c>
      <c r="C96" s="152">
        <f t="shared" si="2"/>
        <v>4</v>
      </c>
      <c r="D96" s="152">
        <f>SUM(LARGE(E96:N96,{1,2,3,4,5,6,7}))</f>
        <v>219</v>
      </c>
      <c r="E96" s="153">
        <f>IF(ISERROR(VLOOKUP(B96,'Race 1'!$H$3:$J$70,3,FALSE)),0,VLOOKUP(B96,'Race 1'!$H$3:$J$70,3,FALSE))</f>
        <v>0</v>
      </c>
      <c r="F96" s="153">
        <f>IF(ISERROR(VLOOKUP(B96,'Race 2'!$H$3:$J$64,3,FALSE)),0,VLOOKUP(B96,'Race 2'!$H$3:$J$64,3,FALSE))</f>
        <v>54</v>
      </c>
      <c r="G96" s="153">
        <f>IF(ISERROR(VLOOKUP(B96,'Race 3'!$H$3:$J$70,3,FALSE)),0,VLOOKUP(B96,'Race 3'!$H$3:$J$70,3,FALSE))</f>
        <v>51</v>
      </c>
      <c r="H96" s="153">
        <f>IF(ISERROR(VLOOKUP(B96,'Race 4'!$H$3:$J$52,3,FALSE)),0,VLOOKUP(B96,'Race 4'!$H$3:$J$52,3,FALSE))</f>
        <v>0</v>
      </c>
      <c r="I96" s="152">
        <f>IF(ISERROR(VLOOKUP(B96,'Race 5'!$G$3:$I$49,3,FALSE)),0,VLOOKUP(B96,'Race 5'!$G$3:$I$49,3,FALSE))</f>
        <v>65</v>
      </c>
      <c r="J96" s="152">
        <f>IF(ISERROR(VLOOKUP(B96,'Race 6'!$G$3:$I$62,3,FALSE)),0,VLOOKUP(B96,'Race 6'!$G$3:$I$62,3,FALSE))</f>
        <v>0</v>
      </c>
      <c r="K96" s="152">
        <f>IF(ISERROR(VLOOKUP($B96,'Race 7'!$G$3:$I$66,3,FALSE)),0,VLOOKUP($B96,'Race 7'!$G$3:$I$66,3,FALSE))</f>
        <v>49</v>
      </c>
      <c r="L96" s="152">
        <f>IF(ISERROR(VLOOKUP($B96,'Race 8'!$G$3:$I$56,3,FALSE)),0,VLOOKUP($B96,'Race 8'!$G$3:$I$56,3,FALSE))</f>
        <v>0</v>
      </c>
      <c r="M96" s="152">
        <f>IF(ISERROR(VLOOKUP($B96,'Race 9'!$G$3:$I$70,3,FALSE)),0,VLOOKUP($B96,'Race 9'!$G$3:$I$70,3,FALSE))</f>
        <v>0</v>
      </c>
      <c r="N96" s="152">
        <f>IF(ISERROR(VLOOKUP($B96,'Race 10'!$G$3:$I$70,3,FALSE)),0,VLOOKUP($B96,'Race 10'!$G$3:$I$70,3,FALSE))</f>
        <v>0</v>
      </c>
      <c r="O96" s="248"/>
      <c r="P96" s="160">
        <v>7</v>
      </c>
    </row>
    <row r="97" spans="1:16" ht="12.75">
      <c r="A97" s="152">
        <v>11</v>
      </c>
      <c r="B97" s="188" t="s">
        <v>63</v>
      </c>
      <c r="C97" s="152">
        <f t="shared" si="2"/>
        <v>4</v>
      </c>
      <c r="D97" s="152">
        <f>SUM(LARGE(E97:N97,{1,2,3,4,5,6,7}))</f>
        <v>213</v>
      </c>
      <c r="E97" s="152">
        <f>IF(ISERROR(VLOOKUP(B97,'Race 1'!$H$3:$J$70,3,FALSE)),0,VLOOKUP(B97,'Race 1'!$H$3:$J$70,3,FALSE))</f>
        <v>56</v>
      </c>
      <c r="F97" s="152">
        <f>IF(ISERROR(VLOOKUP(B97,'Race 2'!$H$3:$J$64,3,FALSE)),0,VLOOKUP(B97,'Race 2'!$H$3:$J$64,3,FALSE))</f>
        <v>47</v>
      </c>
      <c r="G97" s="152">
        <f>IF(ISERROR(VLOOKUP(B97,'Race 3'!$H$3:$J$70,3,FALSE)),0,VLOOKUP(B97,'Race 3'!$H$3:$J$70,3,FALSE))</f>
        <v>0</v>
      </c>
      <c r="H97" s="152">
        <f>IF(ISERROR(VLOOKUP(B97,'Race 4'!$H$3:$J$52,3,FALSE)),0,VLOOKUP(B97,'Race 4'!$H$3:$J$52,3,FALSE))</f>
        <v>0</v>
      </c>
      <c r="I97" s="152">
        <f>IF(ISERROR(VLOOKUP(B97,'Race 5'!$G$3:$I$49,3,FALSE)),0,VLOOKUP(B97,'Race 5'!$G$3:$I$49,3,FALSE))</f>
        <v>62</v>
      </c>
      <c r="J97" s="152">
        <f>IF(ISERROR(VLOOKUP(B97,'Race 6'!$G$3:$I$62,3,FALSE)),0,VLOOKUP(B97,'Race 6'!$G$3:$I$62,3,FALSE))</f>
        <v>0</v>
      </c>
      <c r="K97" s="152">
        <f>IF(ISERROR(VLOOKUP($B97,'Race 7'!$G$3:$I$66,3,FALSE)),0,VLOOKUP($B97,'Race 7'!$G$3:$I$66,3,FALSE))</f>
        <v>48</v>
      </c>
      <c r="L97" s="152">
        <f>IF(ISERROR(VLOOKUP($B97,'Race 8'!$G$3:$I$56,3,FALSE)),0,VLOOKUP($B97,'Race 8'!$G$3:$I$56,3,FALSE))</f>
        <v>0</v>
      </c>
      <c r="M97" s="152">
        <f>IF(ISERROR(VLOOKUP($B97,'Race 9'!$G$3:$I$70,3,FALSE)),0,VLOOKUP($B97,'Race 9'!$G$3:$I$70,3,FALSE))</f>
        <v>0</v>
      </c>
      <c r="N97" s="152">
        <f>IF(ISERROR(VLOOKUP($B97,'Race 10'!$G$3:$I$70,3,FALSE)),0,VLOOKUP($B97,'Race 10'!$G$3:$I$70,3,FALSE))</f>
        <v>0</v>
      </c>
      <c r="O97" s="248"/>
      <c r="P97" s="160">
        <v>7</v>
      </c>
    </row>
    <row r="98" spans="1:16" ht="12.75">
      <c r="A98" s="152">
        <v>12</v>
      </c>
      <c r="B98" s="3" t="s">
        <v>130</v>
      </c>
      <c r="C98" s="160">
        <f t="shared" si="2"/>
        <v>3</v>
      </c>
      <c r="D98" s="160">
        <f>SUM(LARGE(E98:N98,{1,2,3,4,5,6,7}))</f>
        <v>194</v>
      </c>
      <c r="E98" s="160">
        <f>IF(ISERROR(VLOOKUP(B98,'Race 1'!$H$3:$J$70,3,FALSE)),0,VLOOKUP(B98,'Race 1'!$H$3:$J$70,3,FALSE))</f>
        <v>63</v>
      </c>
      <c r="F98" s="160">
        <f>IF(ISERROR(VLOOKUP(B98,'Race 2'!$H$3:$J$64,3,FALSE)),0,VLOOKUP(B98,'Race 2'!$H$3:$J$64,3,FALSE))</f>
        <v>66</v>
      </c>
      <c r="G98" s="160">
        <f>IF(ISERROR(VLOOKUP(B98,'Race 3'!$H$3:$J$70,3,FALSE)),0,VLOOKUP(B98,'Race 3'!$H$3:$J$70,3,FALSE))</f>
        <v>65</v>
      </c>
      <c r="H98" s="160">
        <f>IF(ISERROR(VLOOKUP(B98,'Race 4'!$H$3:$J$52,3,FALSE)),0,VLOOKUP(B98,'Race 4'!$H$3:$J$52,3,FALSE))</f>
        <v>0</v>
      </c>
      <c r="I98" s="160">
        <f>IF(ISERROR(VLOOKUP(B98,'Race 5'!$G$3:$I$49,3,FALSE)),0,VLOOKUP(B98,'Race 5'!$G$3:$I$49,3,FALSE))</f>
        <v>0</v>
      </c>
      <c r="J98" s="160">
        <f>IF(ISERROR(VLOOKUP(B98,'Race 6'!$G$3:$I$62,3,FALSE)),0,VLOOKUP(B98,'Race 6'!$G$3:$I$62,3,FALSE))</f>
        <v>0</v>
      </c>
      <c r="K98" s="160">
        <f>IF(ISERROR(VLOOKUP($B98,'Race 7'!$G$3:$I$66,3,FALSE)),0,VLOOKUP($B98,'Race 7'!$G$3:$I$66,3,FALSE))</f>
        <v>0</v>
      </c>
      <c r="L98" s="160">
        <f>IF(ISERROR(VLOOKUP($B98,'Race 8'!$G$3:$I$56,3,FALSE)),0,VLOOKUP($B98,'Race 8'!$G$3:$I$56,3,FALSE))</f>
        <v>0</v>
      </c>
      <c r="M98" s="160">
        <f>IF(ISERROR(VLOOKUP($B98,'Race 9'!$G$3:$I$70,3,FALSE)),0,VLOOKUP($B98,'Race 9'!$G$3:$I$70,3,FALSE))</f>
        <v>0</v>
      </c>
      <c r="N98" s="160">
        <f>IF(ISERROR(VLOOKUP($B98,'Race 10'!$G$3:$I$70,3,FALSE)),0,VLOOKUP($B98,'Race 10'!$G$3:$I$70,3,FALSE))</f>
        <v>0</v>
      </c>
      <c r="O98" s="248"/>
      <c r="P98" s="160">
        <v>7</v>
      </c>
    </row>
    <row r="99" spans="1:16" ht="12.75">
      <c r="A99" s="152">
        <v>13</v>
      </c>
      <c r="B99" s="239" t="s">
        <v>60</v>
      </c>
      <c r="C99" s="160">
        <f aca="true" t="shared" si="3" ref="C99:C105">COUNTIF(E99:N99,"&gt;0")</f>
        <v>2</v>
      </c>
      <c r="D99" s="160">
        <f>SUM(LARGE(E99:N99,{1,2,3,4,5,6,7}))</f>
        <v>116</v>
      </c>
      <c r="E99" s="153">
        <f>IF(ISERROR(VLOOKUP(B99,'Race 1'!$H$3:$J$70,3,FALSE)),0,VLOOKUP(B99,'Race 1'!$H$3:$J$70,3,FALSE))</f>
        <v>0</v>
      </c>
      <c r="F99" s="160">
        <f>IF(ISERROR(VLOOKUP(B99,'Race 2'!$H$3:$J$64,3,FALSE)),0,VLOOKUP(B99,'Race 2'!$H$3:$J$64,3,FALSE))</f>
        <v>0</v>
      </c>
      <c r="G99" s="160">
        <f>IF(ISERROR(VLOOKUP(B99,'Race 3'!$H$3:$J$70,3,FALSE)),0,VLOOKUP(B99,'Race 3'!$H$3:$J$70,3,FALSE))</f>
        <v>0</v>
      </c>
      <c r="H99" s="160">
        <f>IF(ISERROR(VLOOKUP(B99,'Race 4'!$H$3:$J$52,3,FALSE)),0,VLOOKUP(B99,'Race 4'!$H$3:$J$52,3,FALSE))</f>
        <v>0</v>
      </c>
      <c r="I99" s="160">
        <f>IF(ISERROR(VLOOKUP(B99,'Race 5'!$G$3:$I$49,3,FALSE)),0,VLOOKUP(B99,'Race 5'!$G$3:$I$49,3,FALSE))</f>
        <v>0</v>
      </c>
      <c r="J99" s="160">
        <f>IF(ISERROR(VLOOKUP(B99,'Race 6'!$G$3:$I$62,3,FALSE)),0,VLOOKUP(B99,'Race 6'!$G$3:$I$62,3,FALSE))</f>
        <v>0</v>
      </c>
      <c r="K99" s="160">
        <f>IF(ISERROR(VLOOKUP($B99,'Race 7'!$G$3:$I$66,3,FALSE)),0,VLOOKUP($B99,'Race 7'!$G$3:$I$66,3,FALSE))</f>
        <v>51</v>
      </c>
      <c r="L99" s="160">
        <f>IF(ISERROR(VLOOKUP($B99,'Race 8'!$G$3:$I$56,3,FALSE)),0,VLOOKUP($B99,'Race 8'!$G$3:$I$56,3,FALSE))</f>
        <v>0</v>
      </c>
      <c r="M99" s="160">
        <f>IF(ISERROR(VLOOKUP($B99,'Race 9'!$G$3:$I$70,3,FALSE)),0,VLOOKUP($B99,'Race 9'!$G$3:$I$70,3,FALSE))</f>
        <v>0</v>
      </c>
      <c r="N99" s="152">
        <f>IF(ISERROR(VLOOKUP($B99,'Race 10'!$G$3:$I$70,3,FALSE)),0,VLOOKUP($B99,'Race 10'!$G$3:$I$70,3,FALSE))</f>
        <v>65</v>
      </c>
      <c r="O99" s="248"/>
      <c r="P99" s="160">
        <v>7</v>
      </c>
    </row>
    <row r="100" spans="1:16" ht="12.75">
      <c r="A100" s="152">
        <v>14</v>
      </c>
      <c r="B100" s="29" t="s">
        <v>135</v>
      </c>
      <c r="C100" s="160">
        <f t="shared" si="3"/>
        <v>2</v>
      </c>
      <c r="D100" s="160">
        <f>SUM(LARGE(E100:N100,{1,2,3,4,5,6,7}))</f>
        <v>112</v>
      </c>
      <c r="E100" s="153">
        <f>IF(ISERROR(VLOOKUP(B100,'Race 1'!$H$3:$J$70,3,FALSE)),0,VLOOKUP(B100,'Race 1'!$H$3:$J$70,3,FALSE))</f>
        <v>0</v>
      </c>
      <c r="F100" s="160">
        <f>IF(ISERROR(VLOOKUP(B100,'Race 2'!$H$3:$J$64,3,FALSE)),0,VLOOKUP(B100,'Race 2'!$H$3:$J$64,3,FALSE))</f>
        <v>53</v>
      </c>
      <c r="G100" s="160">
        <f>IF(ISERROR(VLOOKUP(B100,'Race 3'!$H$3:$J$70,3,FALSE)),0,VLOOKUP(B100,'Race 3'!$H$3:$J$70,3,FALSE))</f>
        <v>59</v>
      </c>
      <c r="H100" s="160">
        <f>IF(ISERROR(VLOOKUP(B100,'Race 4'!$H$3:$J$52,3,FALSE)),0,VLOOKUP(B100,'Race 4'!$H$3:$J$52,3,FALSE))</f>
        <v>0</v>
      </c>
      <c r="I100" s="160">
        <f>IF(ISERROR(VLOOKUP(B100,'Race 5'!$G$3:$I$49,3,FALSE)),0,VLOOKUP(B100,'Race 5'!$G$3:$I$49,3,FALSE))</f>
        <v>0</v>
      </c>
      <c r="J100" s="160">
        <f>IF(ISERROR(VLOOKUP(B100,'Race 6'!$G$3:$I$62,3,FALSE)),0,VLOOKUP(B100,'Race 6'!$G$3:$I$62,3,FALSE))</f>
        <v>0</v>
      </c>
      <c r="K100" s="160">
        <f>IF(ISERROR(VLOOKUP($B100,'Race 7'!$G$3:$I$66,3,FALSE)),0,VLOOKUP($B100,'Race 7'!$G$3:$I$66,3,FALSE))</f>
        <v>0</v>
      </c>
      <c r="L100" s="160">
        <f>IF(ISERROR(VLOOKUP($B100,'Race 8'!$G$3:$I$56,3,FALSE)),0,VLOOKUP($B100,'Race 8'!$G$3:$I$56,3,FALSE))</f>
        <v>0</v>
      </c>
      <c r="M100" s="160">
        <f>IF(ISERROR(VLOOKUP($B100,'Race 9'!$G$3:$I$70,3,FALSE)),0,VLOOKUP($B100,'Race 9'!$G$3:$I$70,3,FALSE))</f>
        <v>0</v>
      </c>
      <c r="N100" s="152">
        <f>IF(ISERROR(VLOOKUP($B100,'Race 10'!$G$3:$I$70,3,FALSE)),0,VLOOKUP($B100,'Race 10'!$G$3:$I$70,3,FALSE))</f>
        <v>0</v>
      </c>
      <c r="O100" s="248"/>
      <c r="P100" s="160">
        <v>7</v>
      </c>
    </row>
    <row r="101" spans="1:16" ht="13.5" thickBot="1">
      <c r="A101" s="152">
        <v>15</v>
      </c>
      <c r="B101" s="163" t="s">
        <v>219</v>
      </c>
      <c r="C101" s="152">
        <f t="shared" si="3"/>
        <v>1</v>
      </c>
      <c r="D101" s="152">
        <f>SUM(LARGE(E101:N101,{1,2,3,4,5,6,7}))</f>
        <v>55</v>
      </c>
      <c r="E101" s="152">
        <f>IF(ISERROR(VLOOKUP(B101,'Race 1'!$H$3:$J$70,3,FALSE)),0,VLOOKUP(B101,'Race 1'!$H$3:$J$70,3,FALSE))</f>
        <v>0</v>
      </c>
      <c r="F101" s="152">
        <f>IF(ISERROR(VLOOKUP(B101,'Race 2'!$H$3:$J$64,3,FALSE)),0,VLOOKUP(B101,'Race 2'!$H$3:$J$64,3,FALSE))</f>
        <v>0</v>
      </c>
      <c r="G101" s="152">
        <f>IF(ISERROR(VLOOKUP(B101,'Race 3'!$H$3:$J$70,3,FALSE)),0,VLOOKUP(B101,'Race 3'!$H$3:$J$70,3,FALSE))</f>
        <v>0</v>
      </c>
      <c r="H101" s="152">
        <f>IF(ISERROR(VLOOKUP(B101,'Race 4'!$H$3:$J$52,3,FALSE)),0,VLOOKUP(B101,'Race 4'!$H$3:$J$52,3,FALSE))</f>
        <v>0</v>
      </c>
      <c r="I101" s="152">
        <f>IF(ISERROR(VLOOKUP(B101,'Race 5'!$G$3:$I$49,3,FALSE)),0,VLOOKUP(B101,'Race 5'!$G$3:$I$49,3,FALSE))</f>
        <v>0</v>
      </c>
      <c r="J101" s="152">
        <f>IF(ISERROR(VLOOKUP(B101,'Race 6'!$G$3:$I$62,3,FALSE)),0,VLOOKUP(B101,'Race 6'!$G$3:$I$62,3,FALSE))</f>
        <v>0</v>
      </c>
      <c r="K101" s="152">
        <f>IF(ISERROR(VLOOKUP($B101,'Race 7'!$G$3:$I$66,3,FALSE)),0,VLOOKUP($B101,'Race 7'!$G$3:$I$66,3,FALSE))</f>
        <v>0</v>
      </c>
      <c r="L101" s="152">
        <f>IF(ISERROR(VLOOKUP($B101,'Race 8'!$G$3:$I$56,3,FALSE)),0,VLOOKUP($B101,'Race 8'!$G$3:$I$56,3,FALSE))</f>
        <v>55</v>
      </c>
      <c r="M101" s="152">
        <f>IF(ISERROR(VLOOKUP($B101,'Race 9'!$G$3:$I$70,3,FALSE)),0,VLOOKUP($B101,'Race 9'!$G$3:$I$70,3,FALSE))</f>
        <v>0</v>
      </c>
      <c r="N101" s="152">
        <f>IF(ISERROR(VLOOKUP($B101,'Race 10'!$G$3:$I$70,3,FALSE)),0,VLOOKUP($B101,'Race 10'!$G$3:$I$70,3,FALSE))</f>
        <v>0</v>
      </c>
      <c r="O101" s="248"/>
      <c r="P101" s="160">
        <v>7</v>
      </c>
    </row>
    <row r="102" spans="1:16" ht="12.75">
      <c r="A102" s="161">
        <v>1</v>
      </c>
      <c r="B102" s="165" t="s">
        <v>94</v>
      </c>
      <c r="C102" s="161">
        <f t="shared" si="3"/>
        <v>6</v>
      </c>
      <c r="D102" s="161">
        <f>SUM(LARGE(E102:N102,{1,2,3,4,5,6,7}))</f>
        <v>390</v>
      </c>
      <c r="E102" s="161">
        <f>IF(ISERROR(VLOOKUP(B102,'Race 1'!$H$3:$J$70,3,FALSE)),0,VLOOKUP(B102,'Race 1'!$H$3:$J$70,3,FALSE))</f>
        <v>0</v>
      </c>
      <c r="F102" s="161">
        <f>IF(ISERROR(VLOOKUP(B102,'Race 2'!$H$3:$J$64,3,FALSE)),0,VLOOKUP(B102,'Race 2'!$H$3:$J$64,3,FALSE))</f>
        <v>0</v>
      </c>
      <c r="G102" s="161">
        <f>IF(ISERROR(VLOOKUP(B102,'Race 3'!$H$3:$J$70,3,FALSE)),0,VLOOKUP(B102,'Race 3'!$H$3:$J$70,3,FALSE))</f>
        <v>0</v>
      </c>
      <c r="H102" s="161">
        <f>IF(ISERROR(VLOOKUP(B102,'Race 4'!$H$3:$J$52,3,FALSE)),0,VLOOKUP(B102,'Race 4'!$H$3:$J$52,3,FALSE))</f>
        <v>65</v>
      </c>
      <c r="I102" s="161">
        <f>IF(ISERROR(VLOOKUP(B102,'Race 5'!$G$3:$I$49,3,FALSE)),0,VLOOKUP(B102,'Race 5'!$G$3:$I$49,3,FALSE))</f>
        <v>0</v>
      </c>
      <c r="J102" s="161">
        <f>IF(ISERROR(VLOOKUP(B102,'Race 6'!$G$3:$I$62,3,FALSE)),0,VLOOKUP(B102,'Race 6'!$G$3:$I$62,3,FALSE))</f>
        <v>72</v>
      </c>
      <c r="K102" s="161">
        <f>IF(ISERROR(VLOOKUP($B102,'Race 7'!$G$3:$I$66,3,FALSE)),0,VLOOKUP($B102,'Race 7'!$G$3:$I$66,3,FALSE))</f>
        <v>61</v>
      </c>
      <c r="L102" s="161">
        <f>IF(ISERROR(VLOOKUP($B102,'Race 8'!$G$3:$I$56,3,FALSE)),0,VLOOKUP($B102,'Race 8'!$G$3:$I$56,3,FALSE))</f>
        <v>65</v>
      </c>
      <c r="M102" s="161">
        <f>IF(ISERROR(VLOOKUP($B102,'Race 9'!$G$3:$I$70,3,FALSE)),0,VLOOKUP($B102,'Race 9'!$G$3:$I$70,3,FALSE))</f>
        <v>59</v>
      </c>
      <c r="N102" s="161">
        <f>IF(ISERROR(VLOOKUP($B102,'Race 10'!$G$3:$I$70,3,FALSE)),0,VLOOKUP($B102,'Race 10'!$G$3:$I$70,3,FALSE))</f>
        <v>68</v>
      </c>
      <c r="O102" s="247">
        <v>8</v>
      </c>
      <c r="P102" s="161">
        <v>8</v>
      </c>
    </row>
    <row r="103" spans="1:16" ht="12.75">
      <c r="A103" s="160">
        <v>2</v>
      </c>
      <c r="B103" s="144" t="s">
        <v>45</v>
      </c>
      <c r="C103" s="160">
        <f t="shared" si="3"/>
        <v>10</v>
      </c>
      <c r="D103" s="160">
        <f>SUM(LARGE(E103:N103,{1,2,3,4,5,6,7}))</f>
        <v>381</v>
      </c>
      <c r="E103" s="160">
        <f>IF(ISERROR(VLOOKUP(B103,'Race 1'!$H$3:$J$70,3,FALSE)),0,VLOOKUP(B103,'Race 1'!$H$3:$J$70,3,FALSE))</f>
        <v>50</v>
      </c>
      <c r="F103" s="160">
        <f>IF(ISERROR(VLOOKUP(B103,'Race 2'!$H$3:$J$64,3,FALSE)),0,VLOOKUP(B103,'Race 2'!$H$3:$J$64,3,FALSE))</f>
        <v>46</v>
      </c>
      <c r="G103" s="160">
        <f>IF(ISERROR(VLOOKUP(B103,'Race 3'!$H$3:$J$70,3,FALSE)),0,VLOOKUP(B103,'Race 3'!$H$3:$J$70,3,FALSE))</f>
        <v>41</v>
      </c>
      <c r="H103" s="160">
        <f>IF(ISERROR(VLOOKUP(B103,'Race 4'!$H$3:$J$52,3,FALSE)),0,VLOOKUP(B103,'Race 4'!$H$3:$J$52,3,FALSE))</f>
        <v>57</v>
      </c>
      <c r="I103" s="160">
        <f>IF(ISERROR(VLOOKUP(B103,'Race 5'!$G$3:$I$49,3,FALSE)),0,VLOOKUP(B103,'Race 5'!$G$3:$I$49,3,FALSE))</f>
        <v>60</v>
      </c>
      <c r="J103" s="160">
        <f>IF(ISERROR(VLOOKUP(B103,'Race 6'!$G$3:$I$62,3,FALSE)),0,VLOOKUP(B103,'Race 6'!$G$3:$I$62,3,FALSE))</f>
        <v>63</v>
      </c>
      <c r="K103" s="160">
        <f>IF(ISERROR(VLOOKUP($B103,'Race 7'!$G$3:$I$66,3,FALSE)),0,VLOOKUP($B103,'Race 7'!$G$3:$I$66,3,FALSE))</f>
        <v>45</v>
      </c>
      <c r="L103" s="160">
        <f>IF(ISERROR(VLOOKUP($B103,'Race 8'!$G$3:$I$56,3,FALSE)),0,VLOOKUP($B103,'Race 8'!$G$3:$I$56,3,FALSE))</f>
        <v>54</v>
      </c>
      <c r="M103" s="160">
        <f>IF(ISERROR(VLOOKUP($B103,'Race 9'!$G$3:$I$70,3,FALSE)),0,VLOOKUP($B103,'Race 9'!$G$3:$I$70,3,FALSE))</f>
        <v>44</v>
      </c>
      <c r="N103" s="160">
        <f>IF(ISERROR(VLOOKUP($B103,'Race 10'!$G$3:$I$70,3,FALSE)),0,VLOOKUP($B103,'Race 10'!$G$3:$I$70,3,FALSE))</f>
        <v>51</v>
      </c>
      <c r="O103" s="248"/>
      <c r="P103" s="160">
        <v>8</v>
      </c>
    </row>
    <row r="104" spans="1:16" ht="12.75">
      <c r="A104" s="160">
        <v>3</v>
      </c>
      <c r="B104" s="144" t="s">
        <v>137</v>
      </c>
      <c r="C104" s="160">
        <f t="shared" si="3"/>
        <v>3</v>
      </c>
      <c r="D104" s="160">
        <f>SUM(LARGE(E104:N104,{1,2,3,4,5,6,7}))</f>
        <v>139</v>
      </c>
      <c r="E104" s="160">
        <f>IF(ISERROR(VLOOKUP(B104,'Race 1'!$H$3:$J$70,3,FALSE)),0,VLOOKUP(B104,'Race 1'!$H$3:$J$70,3,FALSE))</f>
        <v>0</v>
      </c>
      <c r="F104" s="160">
        <f>IF(ISERROR(VLOOKUP(B104,'Race 2'!$H$3:$J$64,3,FALSE)),0,VLOOKUP(B104,'Race 2'!$H$3:$J$64,3,FALSE))</f>
        <v>44</v>
      </c>
      <c r="G104" s="160">
        <f>IF(ISERROR(VLOOKUP(B104,'Race 3'!$H$3:$J$70,3,FALSE)),0,VLOOKUP(B104,'Race 3'!$H$3:$J$70,3,FALSE))</f>
        <v>38</v>
      </c>
      <c r="H104" s="160">
        <f>IF(ISERROR(VLOOKUP(B104,'Race 4'!$H$3:$J$52,3,FALSE)),0,VLOOKUP(B104,'Race 4'!$H$3:$J$52,3,FALSE))</f>
        <v>0</v>
      </c>
      <c r="I104" s="160">
        <f>IF(ISERROR(VLOOKUP(B104,'Race 5'!$G$3:$I$49,3,FALSE)),0,VLOOKUP(B104,'Race 5'!$G$3:$I$49,3,FALSE))</f>
        <v>57</v>
      </c>
      <c r="J104" s="160">
        <f>IF(ISERROR(VLOOKUP(B104,'Race 6'!$G$3:$I$62,3,FALSE)),0,VLOOKUP(B104,'Race 6'!$G$3:$I$62,3,FALSE))</f>
        <v>0</v>
      </c>
      <c r="K104" s="160">
        <f>IF(ISERROR(VLOOKUP($B104,'Race 7'!$G$3:$I$66,3,FALSE)),0,VLOOKUP($B104,'Race 7'!$G$3:$I$66,3,FALSE))</f>
        <v>0</v>
      </c>
      <c r="L104" s="160">
        <f>IF(ISERROR(VLOOKUP($B104,'Race 8'!$G$3:$I$56,3,FALSE)),0,VLOOKUP($B104,'Race 8'!$G$3:$I$56,3,FALSE))</f>
        <v>0</v>
      </c>
      <c r="M104" s="160">
        <f>IF(ISERROR(VLOOKUP($B104,'Race 9'!$G$3:$I$70,3,FALSE)),0,VLOOKUP($B104,'Race 9'!$G$3:$I$70,3,FALSE))</f>
        <v>0</v>
      </c>
      <c r="N104" s="160">
        <f>IF(ISERROR(VLOOKUP($B104,'Race 10'!$G$3:$I$70,3,FALSE)),0,VLOOKUP($B104,'Race 10'!$G$3:$I$70,3,FALSE))</f>
        <v>0</v>
      </c>
      <c r="O104" s="248"/>
      <c r="P104" s="160">
        <v>8</v>
      </c>
    </row>
    <row r="105" spans="1:16" ht="13.5" thickBot="1">
      <c r="A105" s="160">
        <v>4</v>
      </c>
      <c r="B105" s="145" t="s">
        <v>90</v>
      </c>
      <c r="C105" s="164">
        <f t="shared" si="3"/>
        <v>2</v>
      </c>
      <c r="D105" s="164">
        <f>SUM(LARGE(E105:N105,{1,2,3,4,5,6,7}))</f>
        <v>82</v>
      </c>
      <c r="E105" s="164">
        <f>IF(ISERROR(VLOOKUP(B105,'Race 1'!$H$3:$J$70,3,FALSE)),0,VLOOKUP(B105,'Race 1'!$H$3:$J$70,3,FALSE))</f>
        <v>0</v>
      </c>
      <c r="F105" s="164">
        <f>IF(ISERROR(VLOOKUP(B105,'Race 2'!$H$3:$J$64,3,FALSE)),0,VLOOKUP(B105,'Race 2'!$H$3:$J$64,3,FALSE))</f>
        <v>0</v>
      </c>
      <c r="G105" s="164">
        <f>IF(ISERROR(VLOOKUP(B105,'Race 3'!$H$3:$J$70,3,FALSE)),0,VLOOKUP(B105,'Race 3'!$H$3:$J$70,3,FALSE))</f>
        <v>39</v>
      </c>
      <c r="H105" s="164">
        <f>IF(ISERROR(VLOOKUP(B105,'Race 4'!$H$3:$J$52,3,FALSE)),0,VLOOKUP(B105,'Race 4'!$H$3:$J$52,3,FALSE))</f>
        <v>0</v>
      </c>
      <c r="I105" s="164">
        <f>IF(ISERROR(VLOOKUP(B105,'Race 5'!$G$3:$I$49,3,FALSE)),0,VLOOKUP(B105,'Race 5'!$G$3:$I$49,3,FALSE))</f>
        <v>0</v>
      </c>
      <c r="J105" s="164">
        <f>IF(ISERROR(VLOOKUP(B105,'Race 6'!$G$3:$I$62,3,FALSE)),0,VLOOKUP(B105,'Race 6'!$G$3:$I$62,3,FALSE))</f>
        <v>0</v>
      </c>
      <c r="K105" s="164">
        <f>IF(ISERROR(VLOOKUP($B105,'Race 7'!$G$3:$I$66,3,FALSE)),0,VLOOKUP($B105,'Race 7'!$G$3:$I$66,3,FALSE))</f>
        <v>0</v>
      </c>
      <c r="L105" s="164">
        <f>IF(ISERROR(VLOOKUP($B105,'Race 8'!$G$3:$I$56,3,FALSE)),0,VLOOKUP($B105,'Race 8'!$G$3:$I$56,3,FALSE))</f>
        <v>0</v>
      </c>
      <c r="M105" s="164">
        <f>IF(ISERROR(VLOOKUP($B105,'Race 9'!$G$3:$I$70,3,FALSE)),0,VLOOKUP($B105,'Race 9'!$G$3:$I$70,3,FALSE))</f>
        <v>43</v>
      </c>
      <c r="N105" s="164">
        <f>IF(ISERROR(VLOOKUP($B105,'Race 10'!$G$3:$I$70,3,FALSE)),0,VLOOKUP($B105,'Race 10'!$G$3:$I$70,3,FALSE))</f>
        <v>0</v>
      </c>
      <c r="O105" s="249"/>
      <c r="P105" s="164">
        <v>8</v>
      </c>
    </row>
    <row r="106" spans="1:16" ht="12.75">
      <c r="A106" s="16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5:15" ht="12.75">
      <c r="E107" s="2">
        <f aca="true" t="shared" si="4" ref="E107:N107">COUNTIF(E3:E106,"&gt;0")</f>
        <v>52</v>
      </c>
      <c r="F107" s="2">
        <f t="shared" si="4"/>
        <v>58</v>
      </c>
      <c r="G107" s="2">
        <f t="shared" si="4"/>
        <v>63</v>
      </c>
      <c r="H107" s="2">
        <f t="shared" si="4"/>
        <v>45</v>
      </c>
      <c r="I107" s="2">
        <f t="shared" si="4"/>
        <v>44</v>
      </c>
      <c r="J107" s="2">
        <f t="shared" si="4"/>
        <v>38</v>
      </c>
      <c r="K107" s="2">
        <f t="shared" si="4"/>
        <v>57</v>
      </c>
      <c r="L107" s="2">
        <f t="shared" si="4"/>
        <v>50</v>
      </c>
      <c r="M107" s="2">
        <f t="shared" si="4"/>
        <v>57</v>
      </c>
      <c r="N107" s="2">
        <f t="shared" si="4"/>
        <v>50</v>
      </c>
      <c r="O107" s="2">
        <f>SUM(E107:N107)/10</f>
        <v>51.4</v>
      </c>
    </row>
    <row r="108" spans="5:15" ht="12.75">
      <c r="E108" s="2">
        <v>10</v>
      </c>
      <c r="F108" s="2">
        <v>5</v>
      </c>
      <c r="G108" s="2">
        <v>3.1</v>
      </c>
      <c r="H108" s="2">
        <v>4.6</v>
      </c>
      <c r="I108" s="2">
        <v>3.1</v>
      </c>
      <c r="J108" s="2">
        <v>6.2</v>
      </c>
      <c r="K108" s="2">
        <v>3.1</v>
      </c>
      <c r="L108" s="2">
        <v>3.5</v>
      </c>
      <c r="M108" s="2">
        <v>1</v>
      </c>
      <c r="N108" s="2">
        <v>3.1</v>
      </c>
      <c r="O108" s="2">
        <f>SUM(E108:N108)/10</f>
        <v>4.270000000000001</v>
      </c>
    </row>
    <row r="109" spans="5:15" ht="12.75">
      <c r="E109" s="2">
        <f>E107*E108</f>
        <v>520</v>
      </c>
      <c r="F109" s="2">
        <f aca="true" t="shared" si="5" ref="F109:N109">F107*F108</f>
        <v>290</v>
      </c>
      <c r="G109" s="2">
        <f t="shared" si="5"/>
        <v>195.3</v>
      </c>
      <c r="H109" s="2">
        <f t="shared" si="5"/>
        <v>206.99999999999997</v>
      </c>
      <c r="I109" s="2">
        <f t="shared" si="5"/>
        <v>136.4</v>
      </c>
      <c r="J109" s="2">
        <f t="shared" si="5"/>
        <v>235.6</v>
      </c>
      <c r="K109" s="2">
        <f t="shared" si="5"/>
        <v>176.70000000000002</v>
      </c>
      <c r="L109" s="2">
        <f t="shared" si="5"/>
        <v>175</v>
      </c>
      <c r="M109" s="2">
        <f t="shared" si="5"/>
        <v>57</v>
      </c>
      <c r="N109" s="2">
        <f t="shared" si="5"/>
        <v>155</v>
      </c>
      <c r="O109" s="2">
        <f>SUM(E109:N109)</f>
        <v>2148</v>
      </c>
    </row>
  </sheetData>
  <sheetProtection/>
  <mergeCells count="9">
    <mergeCell ref="O57:O68"/>
    <mergeCell ref="O69:O86"/>
    <mergeCell ref="O87:O101"/>
    <mergeCell ref="O102:O105"/>
    <mergeCell ref="O2:P2"/>
    <mergeCell ref="O3:O12"/>
    <mergeCell ref="O13:O24"/>
    <mergeCell ref="O25:O40"/>
    <mergeCell ref="O41:O56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4.8515625" style="0" customWidth="1"/>
  </cols>
  <sheetData>
    <row r="1" ht="12.75">
      <c r="A1" s="82" t="s">
        <v>77</v>
      </c>
    </row>
    <row r="3" spans="1:2" ht="12.75">
      <c r="A3" s="82" t="s">
        <v>80</v>
      </c>
      <c r="B3" s="82" t="s">
        <v>85</v>
      </c>
    </row>
    <row r="4" spans="1:2" ht="12.75">
      <c r="A4" s="82" t="s">
        <v>80</v>
      </c>
      <c r="B4" s="82" t="s">
        <v>78</v>
      </c>
    </row>
    <row r="5" spans="1:2" ht="12.75">
      <c r="A5" s="82" t="s">
        <v>80</v>
      </c>
      <c r="B5" s="82" t="s">
        <v>83</v>
      </c>
    </row>
    <row r="6" spans="1:2" ht="12.75">
      <c r="A6" s="82" t="s">
        <v>80</v>
      </c>
      <c r="B6" s="82" t="s">
        <v>86</v>
      </c>
    </row>
    <row r="7" spans="1:2" ht="12.75">
      <c r="A7" s="82" t="s">
        <v>80</v>
      </c>
      <c r="B7" s="82" t="s">
        <v>79</v>
      </c>
    </row>
    <row r="8" ht="12.75">
      <c r="B8" s="82" t="s">
        <v>81</v>
      </c>
    </row>
    <row r="9" ht="12.75">
      <c r="B9" s="82" t="s">
        <v>82</v>
      </c>
    </row>
    <row r="10" ht="12.75">
      <c r="B10" s="82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66"/>
  <sheetViews>
    <sheetView showGridLines="0" zoomScalePageLayoutView="0" workbookViewId="0" topLeftCell="A1">
      <selection activeCell="H49" sqref="H49"/>
    </sheetView>
  </sheetViews>
  <sheetFormatPr defaultColWidth="13.57421875" defaultRowHeight="12.75"/>
  <cols>
    <col min="1" max="1" width="4.421875" style="2" customWidth="1"/>
    <col min="2" max="2" width="19.57421875" style="1" bestFit="1" customWidth="1"/>
    <col min="3" max="3" width="10.28125" style="24" customWidth="1"/>
    <col min="4" max="4" width="6.140625" style="2" bestFit="1" customWidth="1"/>
    <col min="5" max="5" width="3.421875" style="4" bestFit="1" customWidth="1"/>
    <col min="6" max="6" width="4.8515625" style="4" customWidth="1"/>
    <col min="7" max="7" width="4.140625" style="2" bestFit="1" customWidth="1"/>
    <col min="8" max="8" width="19.57421875" style="1" bestFit="1" customWidth="1"/>
    <col min="9" max="9" width="8.140625" style="46" bestFit="1" customWidth="1"/>
    <col min="10" max="10" width="6.140625" style="2" bestFit="1" customWidth="1"/>
    <col min="11" max="11" width="6.140625" style="49" bestFit="1" customWidth="1"/>
    <col min="12" max="12" width="17.28125" style="31" customWidth="1"/>
    <col min="13" max="16384" width="13.57421875" style="1" customWidth="1"/>
  </cols>
  <sheetData>
    <row r="1" spans="1:12" s="6" customFormat="1" ht="16.5" customHeight="1">
      <c r="A1" s="243" t="s">
        <v>146</v>
      </c>
      <c r="B1" s="244"/>
      <c r="C1" s="244"/>
      <c r="D1" s="244"/>
      <c r="E1" s="244"/>
      <c r="F1" s="245"/>
      <c r="G1" s="244"/>
      <c r="H1" s="244"/>
      <c r="I1" s="244"/>
      <c r="J1" s="244"/>
      <c r="K1" s="97">
        <v>4.9</v>
      </c>
      <c r="L1" s="94" t="s">
        <v>19</v>
      </c>
    </row>
    <row r="2" spans="1:12" s="2" customFormat="1" ht="36">
      <c r="A2" s="26" t="s">
        <v>5</v>
      </c>
      <c r="B2" s="21" t="s">
        <v>7</v>
      </c>
      <c r="C2" s="10" t="s">
        <v>0</v>
      </c>
      <c r="D2" s="9" t="s">
        <v>1</v>
      </c>
      <c r="E2" s="11" t="s">
        <v>88</v>
      </c>
      <c r="F2" s="93"/>
      <c r="G2" s="119" t="s">
        <v>5</v>
      </c>
      <c r="H2" s="85" t="s">
        <v>6</v>
      </c>
      <c r="I2" s="120" t="s">
        <v>0</v>
      </c>
      <c r="J2" s="121" t="s">
        <v>1</v>
      </c>
      <c r="K2" s="122" t="s">
        <v>89</v>
      </c>
      <c r="L2" s="35" t="s">
        <v>14</v>
      </c>
    </row>
    <row r="3" spans="1:12" ht="12.75">
      <c r="A3" s="23">
        <v>1</v>
      </c>
      <c r="B3" s="55" t="s">
        <v>114</v>
      </c>
      <c r="C3" s="38">
        <f aca="true" t="shared" si="0" ref="C3:C13">VLOOKUP($B3,$H$2:$J$61,2,FALSE)</f>
        <v>0.021053240740740744</v>
      </c>
      <c r="D3" s="15">
        <f aca="true" t="shared" si="1" ref="D3:D13">VLOOKUP($B3,$H$2:$J$61,3,FALSE)</f>
        <v>100</v>
      </c>
      <c r="E3" s="22">
        <v>1</v>
      </c>
      <c r="F3" s="114"/>
      <c r="G3" s="13">
        <v>1</v>
      </c>
      <c r="H3" s="55" t="s">
        <v>114</v>
      </c>
      <c r="I3" s="98">
        <v>0.021053240740740744</v>
      </c>
      <c r="J3" s="99">
        <v>100</v>
      </c>
      <c r="K3" s="71">
        <f aca="true" t="shared" si="2" ref="K3:K64">I3/K$1</f>
        <v>0.004296579743008315</v>
      </c>
      <c r="L3" s="36" t="s">
        <v>49</v>
      </c>
    </row>
    <row r="4" spans="1:12" ht="12.75">
      <c r="A4" s="17">
        <v>2</v>
      </c>
      <c r="B4" s="56" t="s">
        <v>20</v>
      </c>
      <c r="C4" s="39">
        <f t="shared" si="0"/>
        <v>0.022152777777777775</v>
      </c>
      <c r="D4" s="12">
        <f t="shared" si="1"/>
        <v>99</v>
      </c>
      <c r="E4" s="18">
        <v>1</v>
      </c>
      <c r="F4" s="115"/>
      <c r="G4" s="14">
        <v>2</v>
      </c>
      <c r="H4" s="56" t="s">
        <v>20</v>
      </c>
      <c r="I4" s="100">
        <v>0.022152777777777775</v>
      </c>
      <c r="J4" s="101">
        <v>99</v>
      </c>
      <c r="K4" s="72">
        <f t="shared" si="2"/>
        <v>0.004520975056689342</v>
      </c>
      <c r="L4" s="36" t="s">
        <v>87</v>
      </c>
    </row>
    <row r="5" spans="1:12" ht="12.75">
      <c r="A5" s="17">
        <v>3</v>
      </c>
      <c r="B5" s="56" t="s">
        <v>107</v>
      </c>
      <c r="C5" s="39">
        <f t="shared" si="0"/>
        <v>0.022349537037037032</v>
      </c>
      <c r="D5" s="12">
        <f t="shared" si="1"/>
        <v>98</v>
      </c>
      <c r="E5" s="18">
        <v>1</v>
      </c>
      <c r="F5" s="115"/>
      <c r="G5" s="14">
        <v>3</v>
      </c>
      <c r="H5" s="56" t="s">
        <v>107</v>
      </c>
      <c r="I5" s="100">
        <v>0.022349537037037032</v>
      </c>
      <c r="J5" s="101">
        <v>98</v>
      </c>
      <c r="K5" s="72">
        <f t="shared" si="2"/>
        <v>0.004561130007558578</v>
      </c>
      <c r="L5" s="36"/>
    </row>
    <row r="6" spans="1:12" ht="12.75">
      <c r="A6" s="17">
        <v>4</v>
      </c>
      <c r="B6" s="56" t="s">
        <v>115</v>
      </c>
      <c r="C6" s="39">
        <f t="shared" si="0"/>
        <v>0.023344907407407408</v>
      </c>
      <c r="D6" s="12">
        <f t="shared" si="1"/>
        <v>95</v>
      </c>
      <c r="E6" s="18">
        <v>1</v>
      </c>
      <c r="F6" s="115"/>
      <c r="G6" s="14">
        <v>4</v>
      </c>
      <c r="H6" s="56" t="s">
        <v>49</v>
      </c>
      <c r="I6" s="100">
        <v>0.022581018518518518</v>
      </c>
      <c r="J6" s="101">
        <v>97</v>
      </c>
      <c r="K6" s="72">
        <f t="shared" si="2"/>
        <v>0.004608371126228268</v>
      </c>
      <c r="L6" s="36"/>
    </row>
    <row r="7" spans="1:12" ht="12.75">
      <c r="A7" s="17">
        <v>5</v>
      </c>
      <c r="B7" s="56" t="s">
        <v>33</v>
      </c>
      <c r="C7" s="39">
        <f t="shared" si="0"/>
        <v>0.023368055555555555</v>
      </c>
      <c r="D7" s="12">
        <f t="shared" si="1"/>
        <v>94</v>
      </c>
      <c r="E7" s="18">
        <v>1</v>
      </c>
      <c r="F7" s="115"/>
      <c r="G7" s="14">
        <v>5</v>
      </c>
      <c r="H7" s="56" t="s">
        <v>111</v>
      </c>
      <c r="I7" s="100">
        <v>0.02271990740740741</v>
      </c>
      <c r="J7" s="101">
        <v>96</v>
      </c>
      <c r="K7" s="72">
        <f t="shared" si="2"/>
        <v>0.004636715797430083</v>
      </c>
      <c r="L7" s="36"/>
    </row>
    <row r="8" spans="1:12" ht="12.75">
      <c r="A8" s="23">
        <v>1</v>
      </c>
      <c r="B8" s="55" t="s">
        <v>49</v>
      </c>
      <c r="C8" s="38">
        <f t="shared" si="0"/>
        <v>0.022581018518518518</v>
      </c>
      <c r="D8" s="15">
        <f t="shared" si="1"/>
        <v>97</v>
      </c>
      <c r="E8" s="22">
        <v>2</v>
      </c>
      <c r="F8" s="115"/>
      <c r="G8" s="14">
        <v>6</v>
      </c>
      <c r="H8" s="56" t="s">
        <v>115</v>
      </c>
      <c r="I8" s="100">
        <v>0.023344907407407408</v>
      </c>
      <c r="J8" s="101">
        <v>95</v>
      </c>
      <c r="K8" s="72">
        <f t="shared" si="2"/>
        <v>0.004764266817838246</v>
      </c>
      <c r="L8" s="36"/>
    </row>
    <row r="9" spans="1:12" ht="12.75">
      <c r="A9" s="17">
        <v>2</v>
      </c>
      <c r="B9" s="56" t="s">
        <v>111</v>
      </c>
      <c r="C9" s="39">
        <f t="shared" si="0"/>
        <v>0.02271990740740741</v>
      </c>
      <c r="D9" s="12">
        <f t="shared" si="1"/>
        <v>96</v>
      </c>
      <c r="E9" s="18">
        <v>2</v>
      </c>
      <c r="F9" s="115"/>
      <c r="G9" s="14">
        <v>7</v>
      </c>
      <c r="H9" s="56" t="s">
        <v>33</v>
      </c>
      <c r="I9" s="100">
        <v>0.023368055555555555</v>
      </c>
      <c r="J9" s="101">
        <v>94</v>
      </c>
      <c r="K9" s="72">
        <f t="shared" si="2"/>
        <v>0.004768990929705215</v>
      </c>
      <c r="L9" s="36"/>
    </row>
    <row r="10" spans="1:12" ht="12.75">
      <c r="A10" s="14">
        <v>3</v>
      </c>
      <c r="B10" s="56" t="s">
        <v>96</v>
      </c>
      <c r="C10" s="39">
        <f t="shared" si="0"/>
        <v>0.023622685185185188</v>
      </c>
      <c r="D10" s="12">
        <f t="shared" si="1"/>
        <v>92</v>
      </c>
      <c r="E10" s="18">
        <v>2</v>
      </c>
      <c r="F10" s="114"/>
      <c r="G10" s="14">
        <v>8</v>
      </c>
      <c r="H10" s="61" t="s">
        <v>123</v>
      </c>
      <c r="I10" s="100">
        <v>0.02344907407407407</v>
      </c>
      <c r="J10" s="101">
        <v>93</v>
      </c>
      <c r="K10" s="72">
        <f t="shared" si="2"/>
        <v>0.004785525321239606</v>
      </c>
      <c r="L10" s="36"/>
    </row>
    <row r="11" spans="1:12" ht="12.75">
      <c r="A11" s="14">
        <v>4</v>
      </c>
      <c r="B11" s="56" t="s">
        <v>28</v>
      </c>
      <c r="C11" s="39">
        <f t="shared" si="0"/>
        <v>0.02378472222222222</v>
      </c>
      <c r="D11" s="12">
        <f t="shared" si="1"/>
        <v>91</v>
      </c>
      <c r="E11" s="18">
        <v>2</v>
      </c>
      <c r="F11" s="115"/>
      <c r="G11" s="14">
        <v>9</v>
      </c>
      <c r="H11" s="56" t="s">
        <v>96</v>
      </c>
      <c r="I11" s="100">
        <v>0.023622685185185188</v>
      </c>
      <c r="J11" s="101">
        <v>92</v>
      </c>
      <c r="K11" s="72">
        <f t="shared" si="2"/>
        <v>0.004820956160241875</v>
      </c>
      <c r="L11" s="36"/>
    </row>
    <row r="12" spans="1:12" ht="12.75">
      <c r="A12" s="14">
        <v>5</v>
      </c>
      <c r="B12" s="32" t="s">
        <v>32</v>
      </c>
      <c r="C12" s="39">
        <f t="shared" si="0"/>
        <v>0.024849537037037035</v>
      </c>
      <c r="D12" s="12">
        <f t="shared" si="1"/>
        <v>83</v>
      </c>
      <c r="E12" s="18">
        <v>2</v>
      </c>
      <c r="F12" s="115"/>
      <c r="G12" s="14">
        <v>10</v>
      </c>
      <c r="H12" s="56" t="s">
        <v>28</v>
      </c>
      <c r="I12" s="100">
        <v>0.02378472222222222</v>
      </c>
      <c r="J12" s="101">
        <v>91</v>
      </c>
      <c r="K12" s="72">
        <f t="shared" si="2"/>
        <v>0.004854024943310657</v>
      </c>
      <c r="L12" s="36"/>
    </row>
    <row r="13" spans="1:12" ht="12.75">
      <c r="A13" s="8">
        <v>6</v>
      </c>
      <c r="B13" s="132" t="s">
        <v>30</v>
      </c>
      <c r="C13" s="40">
        <f t="shared" si="0"/>
        <v>0.025486111111111112</v>
      </c>
      <c r="D13" s="74">
        <f t="shared" si="1"/>
        <v>82</v>
      </c>
      <c r="E13" s="75">
        <v>2</v>
      </c>
      <c r="F13" s="115"/>
      <c r="G13" s="14">
        <v>11</v>
      </c>
      <c r="H13" s="56" t="s">
        <v>46</v>
      </c>
      <c r="I13" s="100">
        <v>0.023865740740740743</v>
      </c>
      <c r="J13" s="101">
        <v>90</v>
      </c>
      <c r="K13" s="72">
        <f t="shared" si="2"/>
        <v>0.004870559334845049</v>
      </c>
      <c r="L13" s="36"/>
    </row>
    <row r="14" spans="1:12" ht="12.75">
      <c r="A14" s="13">
        <v>1</v>
      </c>
      <c r="B14" s="178" t="s">
        <v>123</v>
      </c>
      <c r="C14" s="38">
        <f aca="true" t="shared" si="3" ref="C14:C57">VLOOKUP($B14,$H$2:$J$61,2,FALSE)</f>
        <v>0.02344907407407407</v>
      </c>
      <c r="D14" s="15">
        <f aca="true" t="shared" si="4" ref="D14:D57">VLOOKUP($B14,$H$2:$J$61,3,FALSE)</f>
        <v>93</v>
      </c>
      <c r="E14" s="22">
        <v>3</v>
      </c>
      <c r="F14" s="115"/>
      <c r="G14" s="14">
        <v>12</v>
      </c>
      <c r="H14" s="61" t="s">
        <v>98</v>
      </c>
      <c r="I14" s="100">
        <v>0.02414351851851852</v>
      </c>
      <c r="J14" s="101">
        <v>89</v>
      </c>
      <c r="K14" s="72">
        <f t="shared" si="2"/>
        <v>0.004927248677248677</v>
      </c>
      <c r="L14" s="36"/>
    </row>
    <row r="15" spans="1:12" ht="12.75">
      <c r="A15" s="14">
        <v>2</v>
      </c>
      <c r="B15" s="56" t="s">
        <v>46</v>
      </c>
      <c r="C15" s="39">
        <f t="shared" si="3"/>
        <v>0.023865740740740743</v>
      </c>
      <c r="D15" s="12">
        <f t="shared" si="4"/>
        <v>90</v>
      </c>
      <c r="E15" s="18">
        <v>3</v>
      </c>
      <c r="F15" s="115"/>
      <c r="G15" s="14">
        <v>13</v>
      </c>
      <c r="H15" s="61" t="s">
        <v>124</v>
      </c>
      <c r="I15" s="100">
        <v>0.024363425925925927</v>
      </c>
      <c r="J15" s="101">
        <v>88</v>
      </c>
      <c r="K15" s="72">
        <f t="shared" si="2"/>
        <v>0.004972127739984883</v>
      </c>
      <c r="L15" s="36"/>
    </row>
    <row r="16" spans="1:12" ht="12.75">
      <c r="A16" s="14">
        <v>3</v>
      </c>
      <c r="B16" s="61" t="s">
        <v>124</v>
      </c>
      <c r="C16" s="39">
        <f t="shared" si="3"/>
        <v>0.024363425925925927</v>
      </c>
      <c r="D16" s="12">
        <f t="shared" si="4"/>
        <v>88</v>
      </c>
      <c r="E16" s="18">
        <v>3</v>
      </c>
      <c r="F16" s="114"/>
      <c r="G16" s="14">
        <v>14</v>
      </c>
      <c r="H16" s="29" t="s">
        <v>128</v>
      </c>
      <c r="I16" s="100">
        <v>0.024375000000000004</v>
      </c>
      <c r="J16" s="101">
        <v>87</v>
      </c>
      <c r="K16" s="72">
        <f t="shared" si="2"/>
        <v>0.004974489795918368</v>
      </c>
      <c r="L16" s="36"/>
    </row>
    <row r="17" spans="1:12" ht="12">
      <c r="A17" s="14">
        <v>4</v>
      </c>
      <c r="B17" s="32" t="s">
        <v>128</v>
      </c>
      <c r="C17" s="39">
        <f t="shared" si="3"/>
        <v>0.024375000000000004</v>
      </c>
      <c r="D17" s="12">
        <f t="shared" si="4"/>
        <v>87</v>
      </c>
      <c r="E17" s="18">
        <v>3</v>
      </c>
      <c r="F17" s="115"/>
      <c r="G17" s="14">
        <v>15</v>
      </c>
      <c r="H17" s="29" t="s">
        <v>91</v>
      </c>
      <c r="I17" s="100">
        <v>0.024386574074074074</v>
      </c>
      <c r="J17" s="101">
        <v>86</v>
      </c>
      <c r="K17" s="72">
        <f t="shared" si="2"/>
        <v>0.004976851851851851</v>
      </c>
      <c r="L17" s="36"/>
    </row>
    <row r="18" spans="1:12" ht="12">
      <c r="A18" s="14">
        <v>5</v>
      </c>
      <c r="B18" s="29" t="s">
        <v>160</v>
      </c>
      <c r="C18" s="39">
        <f t="shared" si="3"/>
        <v>0.02443287037037037</v>
      </c>
      <c r="D18" s="12">
        <f t="shared" si="4"/>
        <v>85</v>
      </c>
      <c r="E18" s="18">
        <v>3</v>
      </c>
      <c r="F18" s="115"/>
      <c r="G18" s="14">
        <v>16</v>
      </c>
      <c r="H18" s="29" t="s">
        <v>160</v>
      </c>
      <c r="I18" s="100">
        <v>0.02443287037037037</v>
      </c>
      <c r="J18" s="101">
        <v>85</v>
      </c>
      <c r="K18" s="72">
        <f t="shared" si="2"/>
        <v>0.004986300075585789</v>
      </c>
      <c r="L18" s="36"/>
    </row>
    <row r="19" spans="1:12" ht="12.75">
      <c r="A19" s="14">
        <v>6</v>
      </c>
      <c r="B19" s="61" t="s">
        <v>53</v>
      </c>
      <c r="C19" s="39">
        <f t="shared" si="3"/>
        <v>0.02462962962962963</v>
      </c>
      <c r="D19" s="12">
        <f t="shared" si="4"/>
        <v>84</v>
      </c>
      <c r="E19" s="18">
        <v>3</v>
      </c>
      <c r="F19" s="115"/>
      <c r="G19" s="14">
        <v>17</v>
      </c>
      <c r="H19" s="56" t="s">
        <v>53</v>
      </c>
      <c r="I19" s="100">
        <v>0.02462962962962963</v>
      </c>
      <c r="J19" s="101">
        <v>84</v>
      </c>
      <c r="K19" s="72">
        <f t="shared" si="2"/>
        <v>0.0050264550264550265</v>
      </c>
      <c r="L19" s="36"/>
    </row>
    <row r="20" spans="1:12" ht="12.75">
      <c r="A20" s="2">
        <v>7</v>
      </c>
      <c r="B20" s="61" t="s">
        <v>29</v>
      </c>
      <c r="C20" s="39">
        <f t="shared" si="3"/>
        <v>0.026284722222222223</v>
      </c>
      <c r="D20" s="12">
        <f t="shared" si="4"/>
        <v>76</v>
      </c>
      <c r="E20" s="18">
        <v>3</v>
      </c>
      <c r="F20" s="116"/>
      <c r="G20" s="14">
        <v>18</v>
      </c>
      <c r="H20" s="29" t="s">
        <v>32</v>
      </c>
      <c r="I20" s="100">
        <v>0.024849537037037035</v>
      </c>
      <c r="J20" s="101">
        <v>83</v>
      </c>
      <c r="K20" s="72">
        <f t="shared" si="2"/>
        <v>0.005071334089191231</v>
      </c>
      <c r="L20" s="36"/>
    </row>
    <row r="21" spans="1:12" ht="12.75">
      <c r="A21" s="8">
        <v>8</v>
      </c>
      <c r="B21" s="33" t="s">
        <v>51</v>
      </c>
      <c r="C21" s="40">
        <f t="shared" si="3"/>
        <v>0.029502314814814815</v>
      </c>
      <c r="D21" s="74">
        <f t="shared" si="4"/>
        <v>63</v>
      </c>
      <c r="E21" s="20">
        <v>3</v>
      </c>
      <c r="F21" s="117"/>
      <c r="G21" s="14">
        <v>19</v>
      </c>
      <c r="H21" s="56" t="s">
        <v>30</v>
      </c>
      <c r="I21" s="100">
        <v>0.025486111111111112</v>
      </c>
      <c r="J21" s="101">
        <v>82</v>
      </c>
      <c r="K21" s="72">
        <f t="shared" si="2"/>
        <v>0.00520124716553288</v>
      </c>
      <c r="L21" s="36"/>
    </row>
    <row r="22" spans="1:12" ht="12.75">
      <c r="A22" s="13">
        <v>1</v>
      </c>
      <c r="B22" s="178" t="s">
        <v>98</v>
      </c>
      <c r="C22" s="38">
        <f t="shared" si="3"/>
        <v>0.02414351851851852</v>
      </c>
      <c r="D22" s="15">
        <f t="shared" si="4"/>
        <v>89</v>
      </c>
      <c r="E22" s="76">
        <v>4</v>
      </c>
      <c r="F22" s="117"/>
      <c r="G22" s="14">
        <v>20</v>
      </c>
      <c r="H22" s="56" t="s">
        <v>34</v>
      </c>
      <c r="I22" s="100">
        <v>0.025659722222222223</v>
      </c>
      <c r="J22" s="101">
        <v>81</v>
      </c>
      <c r="K22" s="72">
        <f t="shared" si="2"/>
        <v>0.005236678004535147</v>
      </c>
      <c r="L22" s="36"/>
    </row>
    <row r="23" spans="1:12" ht="12">
      <c r="A23" s="14">
        <v>2</v>
      </c>
      <c r="B23" s="32" t="s">
        <v>91</v>
      </c>
      <c r="C23" s="39">
        <f t="shared" si="3"/>
        <v>0.024386574074074074</v>
      </c>
      <c r="D23" s="12">
        <f t="shared" si="4"/>
        <v>86</v>
      </c>
      <c r="E23" s="19">
        <v>4</v>
      </c>
      <c r="F23" s="117"/>
      <c r="G23" s="14">
        <v>21</v>
      </c>
      <c r="H23" s="29" t="s">
        <v>35</v>
      </c>
      <c r="I23" s="100">
        <v>0.025706018518518517</v>
      </c>
      <c r="J23" s="101">
        <v>80</v>
      </c>
      <c r="K23" s="72">
        <f t="shared" si="2"/>
        <v>0.0052461262282690845</v>
      </c>
      <c r="L23" s="36"/>
    </row>
    <row r="24" spans="1:12" ht="12.75">
      <c r="A24" s="14">
        <v>3</v>
      </c>
      <c r="B24" s="61" t="s">
        <v>34</v>
      </c>
      <c r="C24" s="39">
        <f t="shared" si="3"/>
        <v>0.025659722222222223</v>
      </c>
      <c r="D24" s="12">
        <f t="shared" si="4"/>
        <v>81</v>
      </c>
      <c r="E24" s="19">
        <v>4</v>
      </c>
      <c r="F24" s="117"/>
      <c r="G24" s="14">
        <v>22</v>
      </c>
      <c r="H24" s="56" t="s">
        <v>52</v>
      </c>
      <c r="I24" s="100">
        <v>0.025775462962962962</v>
      </c>
      <c r="J24" s="101">
        <v>79</v>
      </c>
      <c r="K24" s="72">
        <f t="shared" si="2"/>
        <v>0.0052602985638699916</v>
      </c>
      <c r="L24" s="36"/>
    </row>
    <row r="25" spans="1:12" ht="12">
      <c r="A25" s="14">
        <v>4</v>
      </c>
      <c r="B25" s="32" t="s">
        <v>35</v>
      </c>
      <c r="C25" s="39">
        <f t="shared" si="3"/>
        <v>0.025706018518518517</v>
      </c>
      <c r="D25" s="12">
        <f t="shared" si="4"/>
        <v>80</v>
      </c>
      <c r="E25" s="19">
        <v>4</v>
      </c>
      <c r="F25" s="117"/>
      <c r="G25" s="14">
        <v>23</v>
      </c>
      <c r="H25" s="29" t="s">
        <v>50</v>
      </c>
      <c r="I25" s="100">
        <v>0.025914351851851855</v>
      </c>
      <c r="J25" s="101">
        <v>78</v>
      </c>
      <c r="K25" s="72">
        <f t="shared" si="2"/>
        <v>0.005288643235071807</v>
      </c>
      <c r="L25" s="36"/>
    </row>
    <row r="26" spans="1:12" ht="12.75">
      <c r="A26" s="14">
        <v>5</v>
      </c>
      <c r="B26" s="61" t="s">
        <v>52</v>
      </c>
      <c r="C26" s="39">
        <f t="shared" si="3"/>
        <v>0.025775462962962962</v>
      </c>
      <c r="D26" s="12">
        <f t="shared" si="4"/>
        <v>79</v>
      </c>
      <c r="E26" s="19">
        <v>4</v>
      </c>
      <c r="F26" s="117"/>
      <c r="G26" s="14">
        <v>24</v>
      </c>
      <c r="H26" s="61" t="s">
        <v>101</v>
      </c>
      <c r="I26" s="100">
        <v>0.02596064814814815</v>
      </c>
      <c r="J26" s="101">
        <v>77</v>
      </c>
      <c r="K26" s="72">
        <f t="shared" si="2"/>
        <v>0.005298091458805745</v>
      </c>
      <c r="L26" s="36"/>
    </row>
    <row r="27" spans="1:12" ht="12.75">
      <c r="A27" s="14">
        <v>6</v>
      </c>
      <c r="B27" s="32" t="s">
        <v>50</v>
      </c>
      <c r="C27" s="39">
        <f t="shared" si="3"/>
        <v>0.025914351851851855</v>
      </c>
      <c r="D27" s="12">
        <f t="shared" si="4"/>
        <v>78</v>
      </c>
      <c r="E27" s="19">
        <v>4</v>
      </c>
      <c r="F27" s="117"/>
      <c r="G27" s="14">
        <v>25</v>
      </c>
      <c r="H27" s="56" t="s">
        <v>29</v>
      </c>
      <c r="I27" s="100">
        <v>0.026284722222222223</v>
      </c>
      <c r="J27" s="101">
        <v>76</v>
      </c>
      <c r="K27" s="72">
        <f t="shared" si="2"/>
        <v>0.00536422902494331</v>
      </c>
      <c r="L27" s="36"/>
    </row>
    <row r="28" spans="1:12" ht="12.75">
      <c r="A28" s="17">
        <v>7</v>
      </c>
      <c r="B28" s="61" t="s">
        <v>101</v>
      </c>
      <c r="C28" s="39">
        <f t="shared" si="3"/>
        <v>0.02596064814814815</v>
      </c>
      <c r="D28" s="12">
        <f t="shared" si="4"/>
        <v>77</v>
      </c>
      <c r="E28" s="19">
        <v>4</v>
      </c>
      <c r="F28" s="117"/>
      <c r="G28" s="14">
        <v>26</v>
      </c>
      <c r="H28" s="29" t="s">
        <v>31</v>
      </c>
      <c r="I28" s="100">
        <v>0.026909722222222224</v>
      </c>
      <c r="J28" s="101">
        <v>75</v>
      </c>
      <c r="K28" s="72">
        <f t="shared" si="2"/>
        <v>0.005491780045351474</v>
      </c>
      <c r="L28" s="36"/>
    </row>
    <row r="29" spans="1:12" ht="12.75">
      <c r="A29" s="14">
        <v>8</v>
      </c>
      <c r="B29" s="32" t="s">
        <v>31</v>
      </c>
      <c r="C29" s="39">
        <f t="shared" si="3"/>
        <v>0.026909722222222224</v>
      </c>
      <c r="D29" s="12">
        <f t="shared" si="4"/>
        <v>75</v>
      </c>
      <c r="E29" s="19">
        <v>4</v>
      </c>
      <c r="F29" s="117"/>
      <c r="G29" s="14">
        <v>27</v>
      </c>
      <c r="H29" s="56" t="s">
        <v>87</v>
      </c>
      <c r="I29" s="100">
        <v>0.027476851851851853</v>
      </c>
      <c r="J29" s="101">
        <v>74</v>
      </c>
      <c r="K29" s="72">
        <f t="shared" si="2"/>
        <v>0.005607520786092214</v>
      </c>
      <c r="L29" s="36"/>
    </row>
    <row r="30" spans="1:12" ht="12.75">
      <c r="A30" s="14">
        <v>9</v>
      </c>
      <c r="B30" s="61" t="s">
        <v>37</v>
      </c>
      <c r="C30" s="39">
        <f t="shared" si="3"/>
        <v>0.026990740740740742</v>
      </c>
      <c r="D30" s="12">
        <f t="shared" si="4"/>
        <v>73</v>
      </c>
      <c r="E30" s="19">
        <v>4</v>
      </c>
      <c r="F30" s="117"/>
      <c r="G30" s="14">
        <v>28</v>
      </c>
      <c r="H30" s="56" t="s">
        <v>37</v>
      </c>
      <c r="I30" s="100">
        <v>0.026990740740740742</v>
      </c>
      <c r="J30" s="101">
        <v>73</v>
      </c>
      <c r="K30" s="72">
        <f t="shared" si="2"/>
        <v>0.005508314436885865</v>
      </c>
      <c r="L30" s="36"/>
    </row>
    <row r="31" spans="1:12" ht="12.75">
      <c r="A31" s="8">
        <v>10</v>
      </c>
      <c r="B31" s="132" t="s">
        <v>42</v>
      </c>
      <c r="C31" s="40">
        <f t="shared" si="3"/>
        <v>0.02783564814814815</v>
      </c>
      <c r="D31" s="74">
        <f t="shared" si="4"/>
        <v>71</v>
      </c>
      <c r="E31" s="20">
        <v>4</v>
      </c>
      <c r="F31" s="116"/>
      <c r="G31" s="14">
        <v>29</v>
      </c>
      <c r="H31" s="56" t="s">
        <v>74</v>
      </c>
      <c r="I31" s="100">
        <v>0.0278125</v>
      </c>
      <c r="J31" s="101">
        <v>72</v>
      </c>
      <c r="K31" s="72">
        <f t="shared" si="2"/>
        <v>0.005676020408163265</v>
      </c>
      <c r="L31" s="36"/>
    </row>
    <row r="32" spans="1:12" ht="12.75">
      <c r="A32" s="23">
        <v>1</v>
      </c>
      <c r="B32" s="178" t="s">
        <v>87</v>
      </c>
      <c r="C32" s="38">
        <f t="shared" si="3"/>
        <v>0.027476851851851853</v>
      </c>
      <c r="D32" s="15">
        <f t="shared" si="4"/>
        <v>74</v>
      </c>
      <c r="E32" s="76">
        <v>4</v>
      </c>
      <c r="F32" s="117"/>
      <c r="G32" s="14">
        <v>30</v>
      </c>
      <c r="H32" s="56" t="s">
        <v>42</v>
      </c>
      <c r="I32" s="100">
        <v>0.02783564814814815</v>
      </c>
      <c r="J32" s="101">
        <v>71</v>
      </c>
      <c r="K32" s="72">
        <f t="shared" si="2"/>
        <v>0.005680744520030235</v>
      </c>
      <c r="L32" s="36"/>
    </row>
    <row r="33" spans="1:12" ht="12.75">
      <c r="A33" s="17">
        <v>2</v>
      </c>
      <c r="B33" s="61" t="s">
        <v>74</v>
      </c>
      <c r="C33" s="39">
        <f t="shared" si="3"/>
        <v>0.0278125</v>
      </c>
      <c r="D33" s="12">
        <f t="shared" si="4"/>
        <v>72</v>
      </c>
      <c r="E33" s="19">
        <v>5</v>
      </c>
      <c r="F33" s="117"/>
      <c r="G33" s="14">
        <v>31</v>
      </c>
      <c r="H33" s="29" t="s">
        <v>102</v>
      </c>
      <c r="I33" s="100">
        <v>0.02800925925925926</v>
      </c>
      <c r="J33" s="101">
        <v>70</v>
      </c>
      <c r="K33" s="72">
        <f t="shared" si="2"/>
        <v>0.005716175359032502</v>
      </c>
      <c r="L33" s="36"/>
    </row>
    <row r="34" spans="1:12" ht="12.75">
      <c r="A34" s="14">
        <v>3</v>
      </c>
      <c r="B34" s="61" t="s">
        <v>95</v>
      </c>
      <c r="C34" s="39">
        <f t="shared" si="3"/>
        <v>0.028506944444444442</v>
      </c>
      <c r="D34" s="12">
        <f t="shared" si="4"/>
        <v>69</v>
      </c>
      <c r="E34" s="19">
        <v>5</v>
      </c>
      <c r="F34" s="117"/>
      <c r="G34" s="14">
        <v>32</v>
      </c>
      <c r="H34" s="56" t="s">
        <v>95</v>
      </c>
      <c r="I34" s="100">
        <v>0.028506944444444442</v>
      </c>
      <c r="J34" s="101">
        <v>69</v>
      </c>
      <c r="K34" s="72">
        <f t="shared" si="2"/>
        <v>0.005817743764172335</v>
      </c>
      <c r="L34" s="36"/>
    </row>
    <row r="35" spans="1:12" ht="12">
      <c r="A35" s="14">
        <v>4</v>
      </c>
      <c r="B35" s="32" t="s">
        <v>125</v>
      </c>
      <c r="C35" s="39">
        <f t="shared" si="3"/>
        <v>0.029050925925925928</v>
      </c>
      <c r="D35" s="12">
        <f t="shared" si="4"/>
        <v>68</v>
      </c>
      <c r="E35" s="19">
        <v>5</v>
      </c>
      <c r="F35" s="117"/>
      <c r="G35" s="14">
        <v>33</v>
      </c>
      <c r="H35" s="32" t="s">
        <v>125</v>
      </c>
      <c r="I35" s="100">
        <v>0.029050925925925928</v>
      </c>
      <c r="J35" s="101">
        <v>68</v>
      </c>
      <c r="K35" s="72">
        <f t="shared" si="2"/>
        <v>0.005928760393046108</v>
      </c>
      <c r="L35" s="36"/>
    </row>
    <row r="36" spans="1:12" ht="12.75">
      <c r="A36" s="14">
        <v>5</v>
      </c>
      <c r="B36" s="61" t="s">
        <v>23</v>
      </c>
      <c r="C36" s="39">
        <f t="shared" si="3"/>
        <v>0.02918981481481481</v>
      </c>
      <c r="D36" s="12">
        <f t="shared" si="4"/>
        <v>67</v>
      </c>
      <c r="E36" s="19">
        <v>5</v>
      </c>
      <c r="F36" s="117"/>
      <c r="G36" s="14">
        <v>34</v>
      </c>
      <c r="H36" s="56" t="s">
        <v>23</v>
      </c>
      <c r="I36" s="100">
        <v>0.02918981481481481</v>
      </c>
      <c r="J36" s="101">
        <v>67</v>
      </c>
      <c r="K36" s="72">
        <f t="shared" si="2"/>
        <v>0.00595710506424792</v>
      </c>
      <c r="L36" s="36"/>
    </row>
    <row r="37" spans="1:12" ht="12.75">
      <c r="A37" s="14">
        <v>6</v>
      </c>
      <c r="B37" s="32" t="s">
        <v>127</v>
      </c>
      <c r="C37" s="39">
        <f t="shared" si="3"/>
        <v>0.029479166666666667</v>
      </c>
      <c r="D37" s="12">
        <f t="shared" si="4"/>
        <v>65</v>
      </c>
      <c r="E37" s="19">
        <v>5</v>
      </c>
      <c r="F37" s="117"/>
      <c r="G37" s="14">
        <v>35</v>
      </c>
      <c r="H37" s="56" t="s">
        <v>130</v>
      </c>
      <c r="I37" s="100">
        <v>0.029456018518518517</v>
      </c>
      <c r="J37" s="101">
        <v>66</v>
      </c>
      <c r="K37" s="72">
        <f t="shared" si="2"/>
        <v>0.0060114323507180645</v>
      </c>
      <c r="L37" s="36"/>
    </row>
    <row r="38" spans="1:12" ht="12">
      <c r="A38" s="8">
        <v>7</v>
      </c>
      <c r="B38" s="33" t="s">
        <v>47</v>
      </c>
      <c r="C38" s="40">
        <f t="shared" si="3"/>
        <v>0.029490740740740744</v>
      </c>
      <c r="D38" s="74">
        <f t="shared" si="4"/>
        <v>64</v>
      </c>
      <c r="E38" s="20">
        <v>5</v>
      </c>
      <c r="F38" s="117"/>
      <c r="G38" s="14">
        <v>36</v>
      </c>
      <c r="H38" s="29" t="s">
        <v>127</v>
      </c>
      <c r="I38" s="100">
        <v>0.029479166666666667</v>
      </c>
      <c r="J38" s="101">
        <v>65</v>
      </c>
      <c r="K38" s="72">
        <f t="shared" si="2"/>
        <v>0.006016156462585034</v>
      </c>
      <c r="L38" s="36"/>
    </row>
    <row r="39" spans="1:12" ht="12">
      <c r="A39" s="13">
        <v>1</v>
      </c>
      <c r="B39" s="30" t="s">
        <v>102</v>
      </c>
      <c r="C39" s="38">
        <f t="shared" si="3"/>
        <v>0.02800925925925926</v>
      </c>
      <c r="D39" s="15">
        <f t="shared" si="4"/>
        <v>70</v>
      </c>
      <c r="E39" s="76">
        <v>5</v>
      </c>
      <c r="F39" s="117"/>
      <c r="G39" s="14">
        <v>37</v>
      </c>
      <c r="H39" s="29" t="s">
        <v>47</v>
      </c>
      <c r="I39" s="100">
        <v>0.029490740740740744</v>
      </c>
      <c r="J39" s="101">
        <v>64</v>
      </c>
      <c r="K39" s="72">
        <f t="shared" si="2"/>
        <v>0.0060185185185185185</v>
      </c>
      <c r="L39" s="36"/>
    </row>
    <row r="40" spans="1:12" ht="12">
      <c r="A40" s="14">
        <v>2</v>
      </c>
      <c r="B40" s="32" t="s">
        <v>25</v>
      </c>
      <c r="C40" s="39">
        <f t="shared" si="3"/>
        <v>0.02971064814814815</v>
      </c>
      <c r="D40" s="12">
        <f t="shared" si="4"/>
        <v>61</v>
      </c>
      <c r="E40" s="19">
        <v>6</v>
      </c>
      <c r="F40" s="117"/>
      <c r="G40" s="14">
        <v>38</v>
      </c>
      <c r="H40" s="29" t="s">
        <v>51</v>
      </c>
      <c r="I40" s="100">
        <v>0.029502314814814815</v>
      </c>
      <c r="J40" s="101">
        <v>63</v>
      </c>
      <c r="K40" s="72">
        <f t="shared" si="2"/>
        <v>0.006020880574452003</v>
      </c>
      <c r="L40" s="36"/>
    </row>
    <row r="41" spans="1:12" ht="12.75">
      <c r="A41" s="14">
        <v>3</v>
      </c>
      <c r="B41" s="61" t="s">
        <v>100</v>
      </c>
      <c r="C41" s="39">
        <f t="shared" si="3"/>
        <v>0.03072916666666667</v>
      </c>
      <c r="D41" s="12">
        <f t="shared" si="4"/>
        <v>60</v>
      </c>
      <c r="E41" s="19">
        <v>6</v>
      </c>
      <c r="F41" s="117"/>
      <c r="G41" s="14">
        <v>39</v>
      </c>
      <c r="H41" s="56" t="s">
        <v>120</v>
      </c>
      <c r="I41" s="100">
        <v>0.02957175925925926</v>
      </c>
      <c r="J41" s="101">
        <v>62</v>
      </c>
      <c r="K41" s="72">
        <f t="shared" si="2"/>
        <v>0.00603505291005291</v>
      </c>
      <c r="L41" s="36"/>
    </row>
    <row r="42" spans="1:12" ht="12.75">
      <c r="A42" s="14">
        <v>4</v>
      </c>
      <c r="B42" s="61" t="s">
        <v>58</v>
      </c>
      <c r="C42" s="39">
        <f t="shared" si="3"/>
        <v>0.03163194444444444</v>
      </c>
      <c r="D42" s="12">
        <f t="shared" si="4"/>
        <v>59</v>
      </c>
      <c r="E42" s="19">
        <v>6</v>
      </c>
      <c r="F42" s="116"/>
      <c r="G42" s="14">
        <v>40</v>
      </c>
      <c r="H42" s="56" t="s">
        <v>25</v>
      </c>
      <c r="I42" s="100">
        <v>0.02971064814814815</v>
      </c>
      <c r="J42" s="101">
        <v>61</v>
      </c>
      <c r="K42" s="72">
        <f t="shared" si="2"/>
        <v>0.006063397581254724</v>
      </c>
      <c r="L42" s="36"/>
    </row>
    <row r="43" spans="1:12" ht="12.75">
      <c r="A43" s="14">
        <v>5</v>
      </c>
      <c r="B43" s="61" t="s">
        <v>121</v>
      </c>
      <c r="C43" s="39">
        <f t="shared" si="3"/>
        <v>0.03180555555555555</v>
      </c>
      <c r="D43" s="12">
        <f t="shared" si="4"/>
        <v>58</v>
      </c>
      <c r="E43" s="19">
        <v>6</v>
      </c>
      <c r="F43" s="117"/>
      <c r="G43" s="14">
        <v>41</v>
      </c>
      <c r="H43" s="29" t="s">
        <v>75</v>
      </c>
      <c r="I43" s="100">
        <v>0.03053240740740741</v>
      </c>
      <c r="J43" s="140" t="s">
        <v>61</v>
      </c>
      <c r="K43" s="72">
        <f t="shared" si="2"/>
        <v>0.006231103552532124</v>
      </c>
      <c r="L43" s="34"/>
    </row>
    <row r="44" spans="1:12" ht="12.75">
      <c r="A44" s="14">
        <v>5</v>
      </c>
      <c r="B44" s="61" t="s">
        <v>43</v>
      </c>
      <c r="C44" s="39">
        <f t="shared" si="3"/>
        <v>0.032060185185185185</v>
      </c>
      <c r="D44" s="12">
        <f t="shared" si="4"/>
        <v>57</v>
      </c>
      <c r="E44" s="19">
        <v>6</v>
      </c>
      <c r="F44" s="117"/>
      <c r="G44" s="14">
        <v>42</v>
      </c>
      <c r="H44" s="56" t="s">
        <v>100</v>
      </c>
      <c r="I44" s="100">
        <v>0.03072916666666667</v>
      </c>
      <c r="J44" s="101">
        <v>60</v>
      </c>
      <c r="K44" s="72">
        <f t="shared" si="2"/>
        <v>0.006271258503401361</v>
      </c>
      <c r="L44" s="34"/>
    </row>
    <row r="45" spans="1:11" ht="12.75">
      <c r="A45" s="8">
        <v>6</v>
      </c>
      <c r="B45" s="132" t="s">
        <v>126</v>
      </c>
      <c r="C45" s="40">
        <f t="shared" si="3"/>
        <v>0.03517361111111111</v>
      </c>
      <c r="D45" s="74">
        <f t="shared" si="4"/>
        <v>48</v>
      </c>
      <c r="E45" s="20">
        <v>6</v>
      </c>
      <c r="F45" s="117"/>
      <c r="G45" s="14">
        <v>43</v>
      </c>
      <c r="H45" s="56" t="s">
        <v>58</v>
      </c>
      <c r="I45" s="100">
        <v>0.03163194444444444</v>
      </c>
      <c r="J45" s="101">
        <v>59</v>
      </c>
      <c r="K45" s="72">
        <f t="shared" si="2"/>
        <v>0.006455498866213151</v>
      </c>
    </row>
    <row r="46" spans="1:11" ht="12.75">
      <c r="A46" s="13">
        <v>7</v>
      </c>
      <c r="B46" s="30" t="s">
        <v>130</v>
      </c>
      <c r="C46" s="38">
        <f t="shared" si="3"/>
        <v>0.029456018518518517</v>
      </c>
      <c r="D46" s="15">
        <f t="shared" si="4"/>
        <v>66</v>
      </c>
      <c r="E46" s="76">
        <v>6</v>
      </c>
      <c r="F46" s="117"/>
      <c r="G46" s="14">
        <v>44</v>
      </c>
      <c r="H46" s="56" t="s">
        <v>121</v>
      </c>
      <c r="I46" s="100">
        <v>0.03180555555555555</v>
      </c>
      <c r="J46" s="101">
        <v>58</v>
      </c>
      <c r="K46" s="72">
        <f t="shared" si="2"/>
        <v>0.0064909297052154185</v>
      </c>
    </row>
    <row r="47" spans="1:11" ht="12.75">
      <c r="A47" s="14">
        <v>1</v>
      </c>
      <c r="B47" s="61" t="s">
        <v>120</v>
      </c>
      <c r="C47" s="39">
        <f t="shared" si="3"/>
        <v>0.02957175925925926</v>
      </c>
      <c r="D47" s="12">
        <f t="shared" si="4"/>
        <v>62</v>
      </c>
      <c r="E47" s="19">
        <v>7</v>
      </c>
      <c r="F47" s="117"/>
      <c r="G47" s="14">
        <v>45</v>
      </c>
      <c r="H47" s="61" t="s">
        <v>43</v>
      </c>
      <c r="I47" s="100">
        <v>0.032060185185185185</v>
      </c>
      <c r="J47" s="101">
        <v>57</v>
      </c>
      <c r="K47" s="72">
        <f t="shared" si="2"/>
        <v>0.006542894935752078</v>
      </c>
    </row>
    <row r="48" spans="1:11" ht="12.75">
      <c r="A48" s="14">
        <v>2</v>
      </c>
      <c r="B48" s="61" t="s">
        <v>55</v>
      </c>
      <c r="C48" s="39">
        <f t="shared" si="3"/>
        <v>0.03255787037037037</v>
      </c>
      <c r="D48" s="12">
        <f t="shared" si="4"/>
        <v>57</v>
      </c>
      <c r="E48" s="19">
        <v>7</v>
      </c>
      <c r="F48" s="117"/>
      <c r="G48" s="14">
        <v>46</v>
      </c>
      <c r="H48" s="29" t="s">
        <v>133</v>
      </c>
      <c r="I48" s="100">
        <v>0.03231481481481482</v>
      </c>
      <c r="J48" s="140" t="s">
        <v>61</v>
      </c>
      <c r="K48" s="72">
        <f t="shared" si="2"/>
        <v>0.006594860166288738</v>
      </c>
    </row>
    <row r="49" spans="1:11" ht="12">
      <c r="A49" s="14">
        <v>3</v>
      </c>
      <c r="B49" s="32" t="s">
        <v>26</v>
      </c>
      <c r="C49" s="39">
        <f t="shared" si="3"/>
        <v>0.032719907407407406</v>
      </c>
      <c r="D49" s="12">
        <f t="shared" si="4"/>
        <v>56</v>
      </c>
      <c r="E49" s="19">
        <v>7</v>
      </c>
      <c r="F49" s="116"/>
      <c r="G49" s="14">
        <v>47</v>
      </c>
      <c r="H49" s="29" t="s">
        <v>134</v>
      </c>
      <c r="I49" s="100">
        <v>0.032372685185185185</v>
      </c>
      <c r="J49" s="140" t="s">
        <v>61</v>
      </c>
      <c r="K49" s="72">
        <f t="shared" si="2"/>
        <v>0.006606670445956159</v>
      </c>
    </row>
    <row r="50" spans="1:11" ht="12.75">
      <c r="A50" s="14">
        <v>4</v>
      </c>
      <c r="B50" s="61" t="s">
        <v>122</v>
      </c>
      <c r="C50" s="39">
        <f t="shared" si="3"/>
        <v>0.0328125</v>
      </c>
      <c r="D50" s="12">
        <f t="shared" si="4"/>
        <v>55</v>
      </c>
      <c r="E50" s="19">
        <v>7</v>
      </c>
      <c r="F50" s="118"/>
      <c r="G50" s="14">
        <v>48</v>
      </c>
      <c r="H50" s="29" t="s">
        <v>55</v>
      </c>
      <c r="I50" s="88">
        <v>0.03255787037037037</v>
      </c>
      <c r="J50" s="101">
        <v>57</v>
      </c>
      <c r="K50" s="72">
        <f t="shared" si="2"/>
        <v>0.006644463340891912</v>
      </c>
    </row>
    <row r="51" spans="1:11" ht="12.75">
      <c r="A51" s="14">
        <v>5</v>
      </c>
      <c r="B51" s="61" t="s">
        <v>103</v>
      </c>
      <c r="C51" s="39">
        <f t="shared" si="3"/>
        <v>0.033125</v>
      </c>
      <c r="D51" s="12">
        <f t="shared" si="4"/>
        <v>54</v>
      </c>
      <c r="E51" s="19">
        <v>7</v>
      </c>
      <c r="F51" s="118"/>
      <c r="G51" s="14">
        <v>49</v>
      </c>
      <c r="H51" s="56" t="s">
        <v>26</v>
      </c>
      <c r="I51" s="88">
        <v>0.032719907407407406</v>
      </c>
      <c r="J51" s="101">
        <v>56</v>
      </c>
      <c r="K51" s="72">
        <f t="shared" si="2"/>
        <v>0.006677532123960695</v>
      </c>
    </row>
    <row r="52" spans="1:11" ht="12.75">
      <c r="A52" s="14">
        <v>6</v>
      </c>
      <c r="B52" s="32" t="s">
        <v>135</v>
      </c>
      <c r="C52" s="39">
        <f t="shared" si="3"/>
        <v>0.0334375</v>
      </c>
      <c r="D52" s="12">
        <f t="shared" si="4"/>
        <v>53</v>
      </c>
      <c r="E52" s="19">
        <v>7</v>
      </c>
      <c r="F52" s="102"/>
      <c r="G52" s="14">
        <v>50</v>
      </c>
      <c r="H52" s="56" t="s">
        <v>122</v>
      </c>
      <c r="I52" s="88">
        <v>0.0328125</v>
      </c>
      <c r="J52" s="101">
        <v>55</v>
      </c>
      <c r="K52" s="72">
        <f t="shared" si="2"/>
        <v>0.006696428571428571</v>
      </c>
    </row>
    <row r="53" spans="1:11" ht="12.75">
      <c r="A53" s="14">
        <v>7</v>
      </c>
      <c r="B53" s="32" t="s">
        <v>38</v>
      </c>
      <c r="C53" s="39">
        <f t="shared" si="3"/>
        <v>0.03380787037037037</v>
      </c>
      <c r="D53" s="12">
        <f t="shared" si="4"/>
        <v>52</v>
      </c>
      <c r="E53" s="19">
        <v>7</v>
      </c>
      <c r="F53" s="95"/>
      <c r="G53" s="14">
        <v>51</v>
      </c>
      <c r="H53" s="29" t="s">
        <v>103</v>
      </c>
      <c r="I53" s="88">
        <v>0.033125</v>
      </c>
      <c r="J53" s="101">
        <v>54</v>
      </c>
      <c r="K53" s="72">
        <f t="shared" si="2"/>
        <v>0.006760204081632653</v>
      </c>
    </row>
    <row r="54" spans="1:11" ht="12.75">
      <c r="A54" s="14">
        <v>8</v>
      </c>
      <c r="B54" s="61" t="s">
        <v>56</v>
      </c>
      <c r="C54" s="39">
        <f t="shared" si="3"/>
        <v>0.03445601851851852</v>
      </c>
      <c r="D54" s="12">
        <f t="shared" si="4"/>
        <v>51</v>
      </c>
      <c r="E54" s="19">
        <v>7</v>
      </c>
      <c r="F54" s="95"/>
      <c r="G54" s="14">
        <v>52</v>
      </c>
      <c r="H54" s="29" t="s">
        <v>135</v>
      </c>
      <c r="I54" s="88">
        <v>0.0334375</v>
      </c>
      <c r="J54" s="101">
        <v>53</v>
      </c>
      <c r="K54" s="72">
        <f t="shared" si="2"/>
        <v>0.006823979591836735</v>
      </c>
    </row>
    <row r="55" spans="1:11" ht="12.75">
      <c r="A55" s="14">
        <v>9</v>
      </c>
      <c r="B55" s="61" t="s">
        <v>59</v>
      </c>
      <c r="C55" s="39">
        <f t="shared" si="3"/>
        <v>0.03490740740740741</v>
      </c>
      <c r="D55" s="12">
        <f t="shared" si="4"/>
        <v>50</v>
      </c>
      <c r="E55" s="19">
        <v>7</v>
      </c>
      <c r="F55" s="95"/>
      <c r="G55" s="14">
        <v>53</v>
      </c>
      <c r="H55" s="56" t="s">
        <v>38</v>
      </c>
      <c r="I55" s="88">
        <v>0.03380787037037037</v>
      </c>
      <c r="J55" s="101">
        <v>52</v>
      </c>
      <c r="K55" s="72">
        <f t="shared" si="2"/>
        <v>0.006899565381708239</v>
      </c>
    </row>
    <row r="56" spans="1:11" ht="12.75">
      <c r="A56" s="14">
        <v>1</v>
      </c>
      <c r="B56" s="61" t="s">
        <v>44</v>
      </c>
      <c r="C56" s="39">
        <f t="shared" si="3"/>
        <v>0.03497685185185185</v>
      </c>
      <c r="D56" s="12">
        <f t="shared" si="4"/>
        <v>49</v>
      </c>
      <c r="E56" s="19">
        <v>8</v>
      </c>
      <c r="F56" s="96"/>
      <c r="G56" s="14">
        <v>54</v>
      </c>
      <c r="H56" s="56" t="s">
        <v>56</v>
      </c>
      <c r="I56" s="88">
        <v>0.03445601851851852</v>
      </c>
      <c r="J56" s="101">
        <v>51</v>
      </c>
      <c r="K56" s="72">
        <f t="shared" si="2"/>
        <v>0.007031840513983371</v>
      </c>
    </row>
    <row r="57" spans="1:11" ht="12.75">
      <c r="A57" s="14">
        <v>2</v>
      </c>
      <c r="B57" s="61" t="s">
        <v>63</v>
      </c>
      <c r="C57" s="39">
        <f t="shared" si="3"/>
        <v>0.035451388888888886</v>
      </c>
      <c r="D57" s="12">
        <f t="shared" si="4"/>
        <v>47</v>
      </c>
      <c r="E57" s="19">
        <v>8</v>
      </c>
      <c r="F57" s="95"/>
      <c r="G57" s="14">
        <v>55</v>
      </c>
      <c r="H57" s="61" t="s">
        <v>59</v>
      </c>
      <c r="I57" s="88">
        <v>0.03490740740740741</v>
      </c>
      <c r="J57" s="101">
        <v>50</v>
      </c>
      <c r="K57" s="72">
        <f t="shared" si="2"/>
        <v>0.0071239606953892665</v>
      </c>
    </row>
    <row r="58" spans="1:11" ht="12.75">
      <c r="A58" s="8">
        <v>3</v>
      </c>
      <c r="B58" s="132" t="s">
        <v>57</v>
      </c>
      <c r="C58" s="40">
        <f>VLOOKUP($B58,$H$2:$J$65,2,FALSE)</f>
        <v>0.03787037037037037</v>
      </c>
      <c r="D58" s="74">
        <f>VLOOKUP($B58,$H$2:$J$65,3,FALSE)</f>
        <v>45</v>
      </c>
      <c r="E58" s="20">
        <v>8</v>
      </c>
      <c r="F58" s="95"/>
      <c r="G58" s="14">
        <v>56</v>
      </c>
      <c r="H58" s="61" t="s">
        <v>44</v>
      </c>
      <c r="I58" s="88">
        <v>0.03497685185185185</v>
      </c>
      <c r="J58" s="101">
        <v>49</v>
      </c>
      <c r="K58" s="72">
        <f t="shared" si="2"/>
        <v>0.007138133030990173</v>
      </c>
    </row>
    <row r="59" spans="1:11" ht="12.75">
      <c r="A59" s="13">
        <v>4</v>
      </c>
      <c r="B59" s="54" t="s">
        <v>45</v>
      </c>
      <c r="C59" s="38">
        <f>VLOOKUP($B59,$H$2:$J$65,2,FALSE)</f>
        <v>0.03756944444444445</v>
      </c>
      <c r="D59" s="15">
        <f>VLOOKUP($B59,$H$2:$J$65,3,FALSE)</f>
        <v>46</v>
      </c>
      <c r="E59" s="76">
        <v>8</v>
      </c>
      <c r="F59" s="95"/>
      <c r="G59" s="14">
        <v>57</v>
      </c>
      <c r="H59" s="29" t="s">
        <v>126</v>
      </c>
      <c r="I59" s="88">
        <v>0.03517361111111111</v>
      </c>
      <c r="J59" s="101">
        <v>48</v>
      </c>
      <c r="K59" s="72">
        <f t="shared" si="2"/>
        <v>0.007178287981859409</v>
      </c>
    </row>
    <row r="60" spans="1:11" ht="12.75">
      <c r="A60" s="8">
        <v>5</v>
      </c>
      <c r="B60" s="132" t="s">
        <v>137</v>
      </c>
      <c r="C60" s="40">
        <f>VLOOKUP($B60,$H$2:$J$65,2,FALSE)</f>
        <v>0.04324074074074074</v>
      </c>
      <c r="D60" s="74">
        <f>VLOOKUP($B60,$H$2:$J$65,3,FALSE)</f>
        <v>44</v>
      </c>
      <c r="E60" s="20">
        <v>8</v>
      </c>
      <c r="F60" s="90"/>
      <c r="G60" s="14">
        <v>58</v>
      </c>
      <c r="H60" s="29" t="s">
        <v>136</v>
      </c>
      <c r="I60" s="88">
        <v>0.03518518518518519</v>
      </c>
      <c r="J60" s="140" t="s">
        <v>61</v>
      </c>
      <c r="K60" s="72">
        <f t="shared" si="2"/>
        <v>0.007180650037792895</v>
      </c>
    </row>
    <row r="61" spans="6:11" ht="12.75">
      <c r="F61" s="90"/>
      <c r="G61" s="14">
        <v>59</v>
      </c>
      <c r="H61" s="56" t="s">
        <v>63</v>
      </c>
      <c r="I61" s="88">
        <v>0.035451388888888886</v>
      </c>
      <c r="J61" s="101">
        <v>47</v>
      </c>
      <c r="K61" s="72">
        <f t="shared" si="2"/>
        <v>0.0072349773242630375</v>
      </c>
    </row>
    <row r="62" spans="6:11" ht="12.75">
      <c r="F62" s="90"/>
      <c r="G62" s="14">
        <v>60</v>
      </c>
      <c r="H62" s="61" t="s">
        <v>45</v>
      </c>
      <c r="I62" s="88">
        <v>0.03756944444444445</v>
      </c>
      <c r="J62" s="101">
        <v>46</v>
      </c>
      <c r="K62" s="72">
        <f t="shared" si="2"/>
        <v>0.007667233560090703</v>
      </c>
    </row>
    <row r="63" spans="7:11" ht="12">
      <c r="G63" s="14">
        <v>61</v>
      </c>
      <c r="H63" s="29" t="s">
        <v>57</v>
      </c>
      <c r="I63" s="88">
        <v>0.03787037037037037</v>
      </c>
      <c r="J63" s="101">
        <v>45</v>
      </c>
      <c r="K63" s="72">
        <f t="shared" si="2"/>
        <v>0.0077286470143612986</v>
      </c>
    </row>
    <row r="64" spans="7:11" ht="12">
      <c r="G64" s="14">
        <v>62</v>
      </c>
      <c r="H64" s="37" t="s">
        <v>137</v>
      </c>
      <c r="I64" s="89">
        <v>0.04324074074074074</v>
      </c>
      <c r="J64" s="113">
        <v>44</v>
      </c>
      <c r="K64" s="73">
        <f t="shared" si="2"/>
        <v>0.00882464096749811</v>
      </c>
    </row>
    <row r="65" spans="7:11" ht="12">
      <c r="G65" s="62"/>
      <c r="H65" s="69"/>
      <c r="I65" s="174"/>
      <c r="J65" s="175"/>
      <c r="K65" s="176"/>
    </row>
    <row r="66" spans="8:9" ht="12.75">
      <c r="H66" s="177" t="s">
        <v>119</v>
      </c>
      <c r="I66" s="46" t="s">
        <v>113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69"/>
  <sheetViews>
    <sheetView showGridLines="0" zoomScalePageLayoutView="0" workbookViewId="0" topLeftCell="A4">
      <selection activeCell="H35" sqref="H35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8.140625" style="24" customWidth="1"/>
    <col min="4" max="4" width="6.140625" style="2" bestFit="1" customWidth="1"/>
    <col min="5" max="5" width="4.421875" style="4" bestFit="1" customWidth="1"/>
    <col min="6" max="6" width="4.421875" style="4" customWidth="1"/>
    <col min="7" max="7" width="4.140625" style="2" bestFit="1" customWidth="1"/>
    <col min="8" max="8" width="19.57421875" style="1" bestFit="1" customWidth="1"/>
    <col min="9" max="9" width="7.8515625" style="123" bestFit="1" customWidth="1"/>
    <col min="10" max="10" width="6.140625" style="2" bestFit="1" customWidth="1"/>
    <col min="11" max="11" width="7.140625" style="49" customWidth="1"/>
    <col min="12" max="12" width="15.57421875" style="31" customWidth="1"/>
    <col min="13" max="16384" width="13.57421875" style="1" customWidth="1"/>
  </cols>
  <sheetData>
    <row r="1" spans="1:12" s="6" customFormat="1" ht="18.75" customHeight="1">
      <c r="A1" s="246" t="s">
        <v>147</v>
      </c>
      <c r="B1" s="245"/>
      <c r="C1" s="245"/>
      <c r="D1" s="245"/>
      <c r="E1" s="245"/>
      <c r="F1" s="245"/>
      <c r="G1" s="245"/>
      <c r="H1" s="245"/>
      <c r="I1" s="245"/>
      <c r="J1" s="245"/>
      <c r="K1" s="48">
        <v>3.1</v>
      </c>
      <c r="L1" s="6" t="s">
        <v>19</v>
      </c>
    </row>
    <row r="2" spans="1:12" s="2" customFormat="1" ht="12">
      <c r="A2" s="21" t="s">
        <v>5</v>
      </c>
      <c r="B2" s="21" t="s">
        <v>7</v>
      </c>
      <c r="C2" s="10" t="s">
        <v>0</v>
      </c>
      <c r="D2" s="9" t="s">
        <v>1</v>
      </c>
      <c r="E2" s="11" t="s">
        <v>27</v>
      </c>
      <c r="F2" s="179"/>
      <c r="G2" s="9" t="s">
        <v>5</v>
      </c>
      <c r="H2" s="7" t="s">
        <v>6</v>
      </c>
      <c r="I2" s="185" t="s">
        <v>0</v>
      </c>
      <c r="J2" s="9" t="s">
        <v>1</v>
      </c>
      <c r="K2" s="9" t="s">
        <v>18</v>
      </c>
      <c r="L2" s="35" t="s">
        <v>14</v>
      </c>
    </row>
    <row r="3" spans="1:12" ht="12">
      <c r="A3" s="23">
        <v>1</v>
      </c>
      <c r="B3" s="32" t="s">
        <v>114</v>
      </c>
      <c r="C3" s="38">
        <f>VLOOKUP($B3,$H$2:$J$70,2,FALSE)</f>
        <v>0.7638888888888888</v>
      </c>
      <c r="D3" s="15">
        <f>VLOOKUP($B3,$H$2:$J$70,3,FALSE)</f>
        <v>100</v>
      </c>
      <c r="E3" s="22">
        <v>1</v>
      </c>
      <c r="F3" s="180"/>
      <c r="G3" s="14">
        <v>1</v>
      </c>
      <c r="H3" s="32" t="s">
        <v>114</v>
      </c>
      <c r="I3" s="183">
        <v>0.7638888888888888</v>
      </c>
      <c r="J3" s="16">
        <v>100</v>
      </c>
      <c r="K3" s="52">
        <f aca="true" t="shared" si="0" ref="K3:K44">I3/K$1</f>
        <v>0.24641577060931896</v>
      </c>
      <c r="L3" s="36" t="s">
        <v>123</v>
      </c>
    </row>
    <row r="4" spans="1:12" ht="12">
      <c r="A4" s="17">
        <v>2</v>
      </c>
      <c r="B4" s="87" t="s">
        <v>76</v>
      </c>
      <c r="C4" s="39">
        <f aca="true" t="shared" si="1" ref="C4:C65">VLOOKUP($B4,$H$2:$J$70,2,FALSE)</f>
        <v>0.7743055555555555</v>
      </c>
      <c r="D4" s="12">
        <f aca="true" t="shared" si="2" ref="D4:D65">VLOOKUP($B4,$H$2:$J$70,3,FALSE)</f>
        <v>99</v>
      </c>
      <c r="E4" s="18">
        <v>1</v>
      </c>
      <c r="F4" s="180"/>
      <c r="G4" s="14">
        <v>2</v>
      </c>
      <c r="H4" s="87" t="s">
        <v>76</v>
      </c>
      <c r="I4" s="183">
        <v>0.7743055555555555</v>
      </c>
      <c r="J4" s="16">
        <v>99</v>
      </c>
      <c r="K4" s="52">
        <f t="shared" si="0"/>
        <v>0.2497759856630824</v>
      </c>
      <c r="L4" s="36" t="s">
        <v>102</v>
      </c>
    </row>
    <row r="5" spans="1:12" ht="12">
      <c r="A5" s="17">
        <v>3</v>
      </c>
      <c r="B5" s="29" t="s">
        <v>48</v>
      </c>
      <c r="C5" s="39">
        <f t="shared" si="1"/>
        <v>0.7805555555555556</v>
      </c>
      <c r="D5" s="12">
        <f t="shared" si="2"/>
        <v>98</v>
      </c>
      <c r="E5" s="18">
        <v>1</v>
      </c>
      <c r="F5" s="180"/>
      <c r="G5" s="14">
        <v>3</v>
      </c>
      <c r="H5" s="29" t="s">
        <v>48</v>
      </c>
      <c r="I5" s="183">
        <v>0.7805555555555556</v>
      </c>
      <c r="J5" s="16">
        <v>98</v>
      </c>
      <c r="K5" s="52">
        <f t="shared" si="0"/>
        <v>0.2517921146953405</v>
      </c>
      <c r="L5" s="36"/>
    </row>
    <row r="6" spans="1:12" ht="12">
      <c r="A6" s="17">
        <v>4</v>
      </c>
      <c r="B6" s="29" t="s">
        <v>138</v>
      </c>
      <c r="C6" s="39">
        <f t="shared" si="1"/>
        <v>0.7902777777777777</v>
      </c>
      <c r="D6" s="12">
        <f t="shared" si="2"/>
        <v>97</v>
      </c>
      <c r="E6" s="18">
        <v>1</v>
      </c>
      <c r="F6" s="180"/>
      <c r="G6" s="14">
        <v>4</v>
      </c>
      <c r="H6" s="29" t="s">
        <v>138</v>
      </c>
      <c r="I6" s="183">
        <v>0.7902777777777777</v>
      </c>
      <c r="J6" s="16">
        <v>97</v>
      </c>
      <c r="K6" s="52">
        <f t="shared" si="0"/>
        <v>0.25492831541218636</v>
      </c>
      <c r="L6" s="36"/>
    </row>
    <row r="7" spans="1:12" ht="12">
      <c r="A7" s="17">
        <v>5</v>
      </c>
      <c r="B7" s="29" t="s">
        <v>20</v>
      </c>
      <c r="C7" s="39">
        <f t="shared" si="1"/>
        <v>0.7923611111111111</v>
      </c>
      <c r="D7" s="12">
        <f t="shared" si="2"/>
        <v>96</v>
      </c>
      <c r="E7" s="18">
        <v>1</v>
      </c>
      <c r="F7" s="180"/>
      <c r="G7" s="14">
        <v>5</v>
      </c>
      <c r="H7" s="29" t="s">
        <v>20</v>
      </c>
      <c r="I7" s="183">
        <v>0.7923611111111111</v>
      </c>
      <c r="J7" s="16">
        <v>96</v>
      </c>
      <c r="K7" s="52">
        <f t="shared" si="0"/>
        <v>0.25560035842293904</v>
      </c>
      <c r="L7" s="36"/>
    </row>
    <row r="8" spans="1:12" ht="12">
      <c r="A8" s="17">
        <v>6</v>
      </c>
      <c r="B8" s="29" t="s">
        <v>107</v>
      </c>
      <c r="C8" s="39">
        <f t="shared" si="1"/>
        <v>0.8090277777777778</v>
      </c>
      <c r="D8" s="12">
        <f t="shared" si="2"/>
        <v>95</v>
      </c>
      <c r="E8" s="18">
        <v>1</v>
      </c>
      <c r="F8" s="180"/>
      <c r="G8" s="14">
        <v>6</v>
      </c>
      <c r="H8" s="29" t="s">
        <v>107</v>
      </c>
      <c r="I8" s="183">
        <v>0.8090277777777778</v>
      </c>
      <c r="J8" s="16">
        <v>95</v>
      </c>
      <c r="K8" s="52">
        <f t="shared" si="0"/>
        <v>0.26097670250896055</v>
      </c>
      <c r="L8" s="36"/>
    </row>
    <row r="9" spans="1:12" ht="12">
      <c r="A9" s="14">
        <v>7</v>
      </c>
      <c r="B9" s="29" t="s">
        <v>33</v>
      </c>
      <c r="C9" s="39">
        <f t="shared" si="1"/>
        <v>0.8333333333333334</v>
      </c>
      <c r="D9" s="14">
        <f t="shared" si="2"/>
        <v>90</v>
      </c>
      <c r="E9" s="18">
        <v>1</v>
      </c>
      <c r="F9" s="180"/>
      <c r="G9" s="14">
        <v>7</v>
      </c>
      <c r="H9" s="29" t="s">
        <v>49</v>
      </c>
      <c r="I9" s="183">
        <v>0.81875</v>
      </c>
      <c r="J9" s="16">
        <v>94</v>
      </c>
      <c r="K9" s="52">
        <f t="shared" si="0"/>
        <v>0.26411290322580644</v>
      </c>
      <c r="L9" s="36"/>
    </row>
    <row r="10" spans="1:12" ht="12">
      <c r="A10" s="14">
        <v>8</v>
      </c>
      <c r="B10" s="29" t="s">
        <v>105</v>
      </c>
      <c r="C10" s="39">
        <f t="shared" si="1"/>
        <v>0.8375</v>
      </c>
      <c r="D10" s="12">
        <f t="shared" si="2"/>
        <v>89</v>
      </c>
      <c r="E10" s="18">
        <v>1</v>
      </c>
      <c r="F10" s="180"/>
      <c r="G10" s="14">
        <v>8</v>
      </c>
      <c r="H10" s="32" t="s">
        <v>92</v>
      </c>
      <c r="I10" s="183">
        <v>0.8256944444444444</v>
      </c>
      <c r="J10" s="16">
        <v>93</v>
      </c>
      <c r="K10" s="52">
        <f>I10/K$1</f>
        <v>0.26635304659498205</v>
      </c>
      <c r="L10" s="36"/>
    </row>
    <row r="11" spans="1:12" ht="12">
      <c r="A11" s="13">
        <v>1</v>
      </c>
      <c r="B11" s="54" t="s">
        <v>49</v>
      </c>
      <c r="C11" s="38">
        <f t="shared" si="1"/>
        <v>0.81875</v>
      </c>
      <c r="D11" s="13">
        <f t="shared" si="2"/>
        <v>94</v>
      </c>
      <c r="E11" s="22">
        <v>2</v>
      </c>
      <c r="F11" s="180"/>
      <c r="G11" s="14">
        <v>9</v>
      </c>
      <c r="H11" s="29" t="s">
        <v>111</v>
      </c>
      <c r="I11" s="183">
        <v>0.8270833333333334</v>
      </c>
      <c r="J11" s="16">
        <v>92</v>
      </c>
      <c r="K11" s="52">
        <f aca="true" t="shared" si="3" ref="K11:K28">I11/K$1</f>
        <v>0.2668010752688172</v>
      </c>
      <c r="L11" s="36"/>
    </row>
    <row r="12" spans="1:12" ht="12">
      <c r="A12" s="14">
        <v>2</v>
      </c>
      <c r="B12" s="32" t="s">
        <v>92</v>
      </c>
      <c r="C12" s="39">
        <f t="shared" si="1"/>
        <v>0.8256944444444444</v>
      </c>
      <c r="D12" s="14">
        <f t="shared" si="2"/>
        <v>93</v>
      </c>
      <c r="E12" s="18">
        <v>2</v>
      </c>
      <c r="F12" s="180"/>
      <c r="G12" s="14">
        <v>10</v>
      </c>
      <c r="H12" s="29" t="s">
        <v>123</v>
      </c>
      <c r="I12" s="183">
        <v>0.8284722222222222</v>
      </c>
      <c r="J12" s="16">
        <v>91</v>
      </c>
      <c r="K12" s="52">
        <f t="shared" si="3"/>
        <v>0.2672491039426523</v>
      </c>
      <c r="L12" s="36"/>
    </row>
    <row r="13" spans="1:12" ht="12">
      <c r="A13" s="14">
        <v>3</v>
      </c>
      <c r="B13" s="29" t="s">
        <v>111</v>
      </c>
      <c r="C13" s="39">
        <f t="shared" si="1"/>
        <v>0.8270833333333334</v>
      </c>
      <c r="D13" s="14">
        <f t="shared" si="2"/>
        <v>92</v>
      </c>
      <c r="E13" s="18">
        <v>2</v>
      </c>
      <c r="F13" s="180"/>
      <c r="G13" s="14">
        <v>11</v>
      </c>
      <c r="H13" s="29" t="s">
        <v>33</v>
      </c>
      <c r="I13" s="183">
        <v>0.8333333333333334</v>
      </c>
      <c r="J13" s="16">
        <v>90</v>
      </c>
      <c r="K13" s="52">
        <f t="shared" si="3"/>
        <v>0.26881720430107525</v>
      </c>
      <c r="L13" s="36"/>
    </row>
    <row r="14" spans="1:12" ht="12">
      <c r="A14" s="14">
        <v>4</v>
      </c>
      <c r="B14" s="32" t="s">
        <v>97</v>
      </c>
      <c r="C14" s="39">
        <f t="shared" si="1"/>
        <v>0.8513888888888889</v>
      </c>
      <c r="D14" s="14">
        <f t="shared" si="2"/>
        <v>88</v>
      </c>
      <c r="E14" s="18">
        <v>2</v>
      </c>
      <c r="F14" s="180"/>
      <c r="G14" s="14">
        <v>12</v>
      </c>
      <c r="H14" s="29" t="s">
        <v>105</v>
      </c>
      <c r="I14" s="183">
        <v>0.8375</v>
      </c>
      <c r="J14" s="16">
        <v>89</v>
      </c>
      <c r="K14" s="52">
        <f t="shared" si="3"/>
        <v>0.2701612903225806</v>
      </c>
      <c r="L14" s="36"/>
    </row>
    <row r="15" spans="1:12" ht="12">
      <c r="A15" s="14">
        <v>5</v>
      </c>
      <c r="B15" s="32" t="s">
        <v>62</v>
      </c>
      <c r="C15" s="39">
        <f t="shared" si="1"/>
        <v>0.8555555555555556</v>
      </c>
      <c r="D15" s="14">
        <f t="shared" si="2"/>
        <v>87</v>
      </c>
      <c r="E15" s="18">
        <v>2</v>
      </c>
      <c r="F15" s="180"/>
      <c r="G15" s="14">
        <v>13</v>
      </c>
      <c r="H15" s="29" t="s">
        <v>139</v>
      </c>
      <c r="I15" s="183">
        <v>0.845138888888889</v>
      </c>
      <c r="J15" s="16" t="s">
        <v>61</v>
      </c>
      <c r="K15" s="52">
        <f t="shared" si="3"/>
        <v>0.2726254480286739</v>
      </c>
      <c r="L15" s="36"/>
    </row>
    <row r="16" spans="1:12" ht="12">
      <c r="A16" s="14">
        <v>6</v>
      </c>
      <c r="B16" s="29" t="s">
        <v>140</v>
      </c>
      <c r="C16" s="39">
        <f t="shared" si="1"/>
        <v>0.8569444444444444</v>
      </c>
      <c r="D16" s="14">
        <f t="shared" si="2"/>
        <v>86</v>
      </c>
      <c r="E16" s="18">
        <v>2</v>
      </c>
      <c r="F16" s="180"/>
      <c r="G16" s="14">
        <v>14</v>
      </c>
      <c r="H16" s="32" t="s">
        <v>97</v>
      </c>
      <c r="I16" s="183">
        <v>0.8513888888888889</v>
      </c>
      <c r="J16" s="16">
        <v>88</v>
      </c>
      <c r="K16" s="52">
        <f t="shared" si="3"/>
        <v>0.2746415770609319</v>
      </c>
      <c r="L16" s="36"/>
    </row>
    <row r="17" spans="1:12" ht="12">
      <c r="A17" s="14">
        <v>7</v>
      </c>
      <c r="B17" s="32" t="s">
        <v>99</v>
      </c>
      <c r="C17" s="39">
        <f t="shared" si="1"/>
        <v>0.876388888888889</v>
      </c>
      <c r="D17" s="14">
        <f t="shared" si="2"/>
        <v>82</v>
      </c>
      <c r="E17" s="18">
        <v>2</v>
      </c>
      <c r="F17" s="180"/>
      <c r="G17" s="14">
        <v>15</v>
      </c>
      <c r="H17" s="32" t="s">
        <v>62</v>
      </c>
      <c r="I17" s="183">
        <v>0.8555555555555556</v>
      </c>
      <c r="J17" s="16">
        <v>87</v>
      </c>
      <c r="K17" s="52">
        <f t="shared" si="3"/>
        <v>0.27598566308243727</v>
      </c>
      <c r="L17" s="36"/>
    </row>
    <row r="18" spans="1:12" ht="12">
      <c r="A18" s="8">
        <v>8</v>
      </c>
      <c r="B18" s="33" t="s">
        <v>28</v>
      </c>
      <c r="C18" s="40">
        <f t="shared" si="1"/>
        <v>0.8847222222222223</v>
      </c>
      <c r="D18" s="8">
        <f t="shared" si="2"/>
        <v>81</v>
      </c>
      <c r="E18" s="75">
        <v>2</v>
      </c>
      <c r="F18" s="180"/>
      <c r="G18" s="14">
        <v>16</v>
      </c>
      <c r="H18" s="29" t="s">
        <v>140</v>
      </c>
      <c r="I18" s="183">
        <v>0.8569444444444444</v>
      </c>
      <c r="J18" s="16">
        <v>86</v>
      </c>
      <c r="K18" s="52">
        <f t="shared" si="3"/>
        <v>0.27643369175627236</v>
      </c>
      <c r="L18" s="36"/>
    </row>
    <row r="19" spans="1:12" ht="12">
      <c r="A19" s="13">
        <v>1</v>
      </c>
      <c r="B19" s="54" t="s">
        <v>123</v>
      </c>
      <c r="C19" s="38">
        <f t="shared" si="1"/>
        <v>0.8284722222222222</v>
      </c>
      <c r="D19" s="13">
        <f t="shared" si="2"/>
        <v>91</v>
      </c>
      <c r="E19" s="76">
        <v>3</v>
      </c>
      <c r="F19" s="181"/>
      <c r="G19" s="14">
        <v>17</v>
      </c>
      <c r="H19" s="29" t="s">
        <v>46</v>
      </c>
      <c r="I19" s="183">
        <v>0.8590277777777778</v>
      </c>
      <c r="J19" s="16">
        <v>85</v>
      </c>
      <c r="K19" s="52">
        <f t="shared" si="3"/>
        <v>0.2771057347670251</v>
      </c>
      <c r="L19" s="36"/>
    </row>
    <row r="20" spans="1:12" ht="12">
      <c r="A20" s="14">
        <v>2</v>
      </c>
      <c r="B20" s="29" t="s">
        <v>46</v>
      </c>
      <c r="C20" s="39">
        <f t="shared" si="1"/>
        <v>0.8590277777777778</v>
      </c>
      <c r="D20" s="14">
        <f t="shared" si="2"/>
        <v>85</v>
      </c>
      <c r="E20" s="19">
        <v>3</v>
      </c>
      <c r="F20" s="181"/>
      <c r="G20" s="14">
        <v>18</v>
      </c>
      <c r="H20" s="32" t="s">
        <v>98</v>
      </c>
      <c r="I20" s="183">
        <v>0.8673611111111111</v>
      </c>
      <c r="J20" s="16">
        <v>84</v>
      </c>
      <c r="K20" s="52">
        <f t="shared" si="3"/>
        <v>0.27979390681003585</v>
      </c>
      <c r="L20" s="36"/>
    </row>
    <row r="21" spans="1:12" ht="12">
      <c r="A21" s="14">
        <v>3</v>
      </c>
      <c r="B21" s="29" t="s">
        <v>53</v>
      </c>
      <c r="C21" s="39">
        <f t="shared" si="1"/>
        <v>0.8715277777777778</v>
      </c>
      <c r="D21" s="14">
        <f t="shared" si="2"/>
        <v>83</v>
      </c>
      <c r="E21" s="19">
        <v>3</v>
      </c>
      <c r="F21" s="181"/>
      <c r="G21" s="14">
        <v>19</v>
      </c>
      <c r="H21" s="29" t="s">
        <v>53</v>
      </c>
      <c r="I21" s="183">
        <v>0.8715277777777778</v>
      </c>
      <c r="J21" s="16">
        <v>83</v>
      </c>
      <c r="K21" s="52">
        <f t="shared" si="3"/>
        <v>0.28113799283154123</v>
      </c>
      <c r="L21" s="36"/>
    </row>
    <row r="22" spans="1:12" ht="12">
      <c r="A22" s="14">
        <v>4</v>
      </c>
      <c r="B22" s="32" t="s">
        <v>128</v>
      </c>
      <c r="C22" s="39">
        <f t="shared" si="1"/>
        <v>0.8868055555555556</v>
      </c>
      <c r="D22" s="14">
        <f t="shared" si="2"/>
        <v>80</v>
      </c>
      <c r="E22" s="19">
        <v>3</v>
      </c>
      <c r="F22" s="181"/>
      <c r="G22" s="14">
        <v>20</v>
      </c>
      <c r="H22" s="32" t="s">
        <v>99</v>
      </c>
      <c r="I22" s="183">
        <v>0.876388888888889</v>
      </c>
      <c r="J22" s="16">
        <v>82</v>
      </c>
      <c r="K22" s="52">
        <f t="shared" si="3"/>
        <v>0.2827060931899642</v>
      </c>
      <c r="L22" s="36"/>
    </row>
    <row r="23" spans="1:12" ht="12">
      <c r="A23" s="14">
        <v>5</v>
      </c>
      <c r="B23" s="29" t="s">
        <v>118</v>
      </c>
      <c r="C23" s="39">
        <f t="shared" si="1"/>
        <v>0.9006944444444445</v>
      </c>
      <c r="D23" s="14">
        <f t="shared" si="2"/>
        <v>79</v>
      </c>
      <c r="E23" s="19">
        <v>3</v>
      </c>
      <c r="F23" s="181"/>
      <c r="G23" s="14">
        <v>21</v>
      </c>
      <c r="H23" s="32" t="s">
        <v>28</v>
      </c>
      <c r="I23" s="183">
        <v>0.8847222222222223</v>
      </c>
      <c r="J23" s="16">
        <v>81</v>
      </c>
      <c r="K23" s="52">
        <f t="shared" si="3"/>
        <v>0.28539426523297495</v>
      </c>
      <c r="L23" s="36"/>
    </row>
    <row r="24" spans="1:12" ht="12">
      <c r="A24" s="14">
        <v>6</v>
      </c>
      <c r="B24" s="29" t="s">
        <v>124</v>
      </c>
      <c r="C24" s="39">
        <f t="shared" si="1"/>
        <v>0.907638888888889</v>
      </c>
      <c r="D24" s="14">
        <f t="shared" si="2"/>
        <v>78</v>
      </c>
      <c r="E24" s="19">
        <v>3</v>
      </c>
      <c r="F24" s="181"/>
      <c r="G24" s="14">
        <v>22</v>
      </c>
      <c r="H24" s="32" t="s">
        <v>128</v>
      </c>
      <c r="I24" s="183">
        <v>0.8868055555555556</v>
      </c>
      <c r="J24" s="16">
        <v>80</v>
      </c>
      <c r="K24" s="52">
        <f t="shared" si="3"/>
        <v>0.2860663082437276</v>
      </c>
      <c r="L24" s="36"/>
    </row>
    <row r="25" spans="1:12" ht="12">
      <c r="A25" s="17">
        <v>7</v>
      </c>
      <c r="B25" s="32" t="s">
        <v>29</v>
      </c>
      <c r="C25" s="39">
        <f t="shared" si="1"/>
        <v>0.9340277777777778</v>
      </c>
      <c r="D25" s="14">
        <f t="shared" si="2"/>
        <v>76</v>
      </c>
      <c r="E25" s="19">
        <v>3</v>
      </c>
      <c r="F25" s="181"/>
      <c r="G25" s="14">
        <v>23</v>
      </c>
      <c r="H25" s="29" t="s">
        <v>118</v>
      </c>
      <c r="I25" s="183">
        <v>0.9006944444444445</v>
      </c>
      <c r="J25" s="16">
        <v>79</v>
      </c>
      <c r="K25" s="52">
        <f t="shared" si="3"/>
        <v>0.29054659498207885</v>
      </c>
      <c r="L25" s="36"/>
    </row>
    <row r="26" spans="1:12" ht="12">
      <c r="A26" s="8">
        <v>8</v>
      </c>
      <c r="B26" s="37" t="s">
        <v>21</v>
      </c>
      <c r="C26" s="40">
        <f t="shared" si="1"/>
        <v>0.9500000000000001</v>
      </c>
      <c r="D26" s="8">
        <f t="shared" si="2"/>
        <v>74</v>
      </c>
      <c r="E26" s="20">
        <v>3</v>
      </c>
      <c r="F26" s="181"/>
      <c r="G26" s="14">
        <v>24</v>
      </c>
      <c r="H26" s="29" t="s">
        <v>124</v>
      </c>
      <c r="I26" s="183">
        <v>0.907638888888889</v>
      </c>
      <c r="J26" s="16">
        <v>78</v>
      </c>
      <c r="K26" s="52">
        <f t="shared" si="3"/>
        <v>0.2927867383512545</v>
      </c>
      <c r="L26" s="36"/>
    </row>
    <row r="27" spans="1:12" ht="12">
      <c r="A27" s="13">
        <v>1</v>
      </c>
      <c r="B27" s="30" t="s">
        <v>98</v>
      </c>
      <c r="C27" s="38">
        <f t="shared" si="1"/>
        <v>0.8673611111111111</v>
      </c>
      <c r="D27" s="13">
        <f t="shared" si="2"/>
        <v>84</v>
      </c>
      <c r="E27" s="76">
        <v>4</v>
      </c>
      <c r="F27" s="181"/>
      <c r="G27" s="14">
        <v>25</v>
      </c>
      <c r="H27" s="29" t="s">
        <v>101</v>
      </c>
      <c r="I27" s="183">
        <v>0.9270833333333334</v>
      </c>
      <c r="J27" s="16">
        <v>77</v>
      </c>
      <c r="K27" s="52">
        <f t="shared" si="3"/>
        <v>0.29905913978494625</v>
      </c>
      <c r="L27" s="36"/>
    </row>
    <row r="28" spans="1:12" ht="12">
      <c r="A28" s="14">
        <v>2</v>
      </c>
      <c r="B28" s="29" t="s">
        <v>101</v>
      </c>
      <c r="C28" s="39">
        <f t="shared" si="1"/>
        <v>0.9270833333333334</v>
      </c>
      <c r="D28" s="14">
        <f t="shared" si="2"/>
        <v>77</v>
      </c>
      <c r="E28" s="19">
        <v>4</v>
      </c>
      <c r="F28" s="181"/>
      <c r="G28" s="14">
        <v>26</v>
      </c>
      <c r="H28" s="32" t="s">
        <v>29</v>
      </c>
      <c r="I28" s="183">
        <v>0.9340277777777778</v>
      </c>
      <c r="J28" s="16">
        <v>76</v>
      </c>
      <c r="K28" s="52">
        <f t="shared" si="3"/>
        <v>0.30129928315412186</v>
      </c>
      <c r="L28" s="36"/>
    </row>
    <row r="29" spans="1:12" ht="12">
      <c r="A29" s="17">
        <v>3</v>
      </c>
      <c r="B29" s="29" t="s">
        <v>52</v>
      </c>
      <c r="C29" s="39">
        <f t="shared" si="1"/>
        <v>0.9465277777777777</v>
      </c>
      <c r="D29" s="14">
        <f t="shared" si="2"/>
        <v>75</v>
      </c>
      <c r="E29" s="19">
        <v>4</v>
      </c>
      <c r="F29" s="181"/>
      <c r="G29" s="14">
        <v>27</v>
      </c>
      <c r="H29" s="29" t="s">
        <v>52</v>
      </c>
      <c r="I29" s="183">
        <v>0.9465277777777777</v>
      </c>
      <c r="J29" s="16">
        <v>75</v>
      </c>
      <c r="K29" s="52">
        <f t="shared" si="0"/>
        <v>0.305331541218638</v>
      </c>
      <c r="L29" s="36"/>
    </row>
    <row r="30" spans="1:12" ht="12">
      <c r="A30" s="17">
        <v>4</v>
      </c>
      <c r="B30" s="29" t="s">
        <v>73</v>
      </c>
      <c r="C30" s="39">
        <f t="shared" si="1"/>
        <v>0.9506944444444444</v>
      </c>
      <c r="D30" s="14">
        <f t="shared" si="2"/>
        <v>73</v>
      </c>
      <c r="E30" s="19">
        <v>4</v>
      </c>
      <c r="F30" s="181"/>
      <c r="G30" s="14">
        <v>28</v>
      </c>
      <c r="H30" s="29" t="s">
        <v>141</v>
      </c>
      <c r="I30" s="183">
        <v>0.9486111111111111</v>
      </c>
      <c r="J30" s="16" t="s">
        <v>61</v>
      </c>
      <c r="K30" s="52">
        <f t="shared" si="0"/>
        <v>0.30600358422939067</v>
      </c>
      <c r="L30" s="36"/>
    </row>
    <row r="31" spans="1:12" ht="12">
      <c r="A31" s="8">
        <v>5</v>
      </c>
      <c r="B31" s="37" t="s">
        <v>35</v>
      </c>
      <c r="C31" s="40">
        <f t="shared" si="1"/>
        <v>0.970138888888889</v>
      </c>
      <c r="D31" s="8">
        <f t="shared" si="2"/>
        <v>72</v>
      </c>
      <c r="E31" s="20">
        <v>4</v>
      </c>
      <c r="F31" s="181"/>
      <c r="G31" s="14">
        <v>29</v>
      </c>
      <c r="H31" s="29" t="s">
        <v>21</v>
      </c>
      <c r="I31" s="183">
        <v>0.9500000000000001</v>
      </c>
      <c r="J31" s="16">
        <v>74</v>
      </c>
      <c r="K31" s="52">
        <f t="shared" si="0"/>
        <v>0.3064516129032258</v>
      </c>
      <c r="L31" s="36"/>
    </row>
    <row r="32" spans="1:12" ht="12">
      <c r="A32" s="13">
        <v>1</v>
      </c>
      <c r="B32" s="30" t="s">
        <v>22</v>
      </c>
      <c r="C32" s="38">
        <f t="shared" si="1"/>
        <v>0.016840277777777777</v>
      </c>
      <c r="D32" s="13">
        <f t="shared" si="2"/>
        <v>71</v>
      </c>
      <c r="E32" s="76">
        <v>5</v>
      </c>
      <c r="F32" s="181"/>
      <c r="G32" s="14">
        <v>30</v>
      </c>
      <c r="H32" s="29" t="s">
        <v>73</v>
      </c>
      <c r="I32" s="183">
        <v>0.9506944444444444</v>
      </c>
      <c r="J32" s="16">
        <v>73</v>
      </c>
      <c r="K32" s="52">
        <f t="shared" si="0"/>
        <v>0.30667562724014336</v>
      </c>
      <c r="L32" s="36"/>
    </row>
    <row r="33" spans="1:12" ht="12">
      <c r="A33" s="14">
        <v>2</v>
      </c>
      <c r="B33" s="29" t="s">
        <v>125</v>
      </c>
      <c r="C33" s="39">
        <f t="shared" si="1"/>
        <v>0.01702546296296296</v>
      </c>
      <c r="D33" s="14">
        <f t="shared" si="2"/>
        <v>70</v>
      </c>
      <c r="E33" s="19">
        <v>5</v>
      </c>
      <c r="F33" s="181"/>
      <c r="G33" s="14">
        <v>31</v>
      </c>
      <c r="H33" s="29" t="s">
        <v>35</v>
      </c>
      <c r="I33" s="183">
        <v>0.970138888888889</v>
      </c>
      <c r="J33" s="16">
        <v>72</v>
      </c>
      <c r="K33" s="52">
        <f t="shared" si="0"/>
        <v>0.31294802867383514</v>
      </c>
      <c r="L33" s="36"/>
    </row>
    <row r="34" spans="1:12" ht="12">
      <c r="A34" s="14">
        <v>3</v>
      </c>
      <c r="B34" s="29" t="s">
        <v>119</v>
      </c>
      <c r="C34" s="39">
        <f t="shared" si="1"/>
        <v>0.017534722222222222</v>
      </c>
      <c r="D34" s="14">
        <f t="shared" si="2"/>
        <v>68</v>
      </c>
      <c r="E34" s="19">
        <v>5</v>
      </c>
      <c r="F34" s="181"/>
      <c r="G34" s="14">
        <v>32</v>
      </c>
      <c r="H34" s="32" t="s">
        <v>22</v>
      </c>
      <c r="I34" s="100">
        <v>0.016840277777777777</v>
      </c>
      <c r="J34" s="16">
        <v>71</v>
      </c>
      <c r="K34" s="52">
        <f t="shared" si="0"/>
        <v>0.005432347670250895</v>
      </c>
      <c r="L34" s="36"/>
    </row>
    <row r="35" spans="1:12" ht="12">
      <c r="A35" s="14">
        <v>4</v>
      </c>
      <c r="B35" s="87" t="s">
        <v>47</v>
      </c>
      <c r="C35" s="39">
        <f t="shared" si="1"/>
        <v>0.017627314814814814</v>
      </c>
      <c r="D35" s="14">
        <f t="shared" si="2"/>
        <v>67</v>
      </c>
      <c r="E35" s="19">
        <v>5</v>
      </c>
      <c r="F35" s="181"/>
      <c r="G35" s="14">
        <v>33</v>
      </c>
      <c r="H35" s="29" t="s">
        <v>125</v>
      </c>
      <c r="I35" s="100">
        <v>0.01702546296296296</v>
      </c>
      <c r="J35" s="16">
        <v>70</v>
      </c>
      <c r="K35" s="52">
        <f t="shared" si="0"/>
        <v>0.005492084826762245</v>
      </c>
      <c r="L35" s="36"/>
    </row>
    <row r="36" spans="1:12" ht="12">
      <c r="A36" s="8">
        <v>5</v>
      </c>
      <c r="B36" s="37" t="s">
        <v>24</v>
      </c>
      <c r="C36" s="40">
        <f t="shared" si="1"/>
        <v>0.018310185185185186</v>
      </c>
      <c r="D36" s="8">
        <f t="shared" si="2"/>
        <v>64</v>
      </c>
      <c r="E36" s="20">
        <v>5</v>
      </c>
      <c r="F36" s="181"/>
      <c r="G36" s="14">
        <v>34</v>
      </c>
      <c r="H36" s="29" t="s">
        <v>102</v>
      </c>
      <c r="I36" s="100">
        <v>0.017118055555555556</v>
      </c>
      <c r="J36" s="16">
        <v>69</v>
      </c>
      <c r="K36" s="52">
        <f t="shared" si="0"/>
        <v>0.0055219534050179216</v>
      </c>
      <c r="L36" s="36"/>
    </row>
    <row r="37" spans="1:12" ht="12">
      <c r="A37" s="13">
        <v>1</v>
      </c>
      <c r="B37" s="54" t="s">
        <v>102</v>
      </c>
      <c r="C37" s="38">
        <f t="shared" si="1"/>
        <v>0.017118055555555556</v>
      </c>
      <c r="D37" s="13">
        <f t="shared" si="2"/>
        <v>69</v>
      </c>
      <c r="E37" s="76">
        <v>6</v>
      </c>
      <c r="F37" s="181"/>
      <c r="G37" s="14">
        <v>35</v>
      </c>
      <c r="H37" s="29" t="s">
        <v>142</v>
      </c>
      <c r="I37" s="100">
        <v>0.017141203703703704</v>
      </c>
      <c r="J37" s="16" t="s">
        <v>61</v>
      </c>
      <c r="K37" s="52">
        <f t="shared" si="0"/>
        <v>0.005529420549581839</v>
      </c>
      <c r="L37" s="36"/>
    </row>
    <row r="38" spans="1:12" ht="12">
      <c r="A38" s="14">
        <v>2</v>
      </c>
      <c r="B38" s="29" t="s">
        <v>41</v>
      </c>
      <c r="C38" s="39">
        <f t="shared" si="1"/>
        <v>0.01765046296296296</v>
      </c>
      <c r="D38" s="14">
        <f t="shared" si="2"/>
        <v>66</v>
      </c>
      <c r="E38" s="19">
        <v>6</v>
      </c>
      <c r="F38" s="181"/>
      <c r="G38" s="14">
        <v>36</v>
      </c>
      <c r="H38" s="32" t="s">
        <v>75</v>
      </c>
      <c r="I38" s="100">
        <v>0.017175925925925924</v>
      </c>
      <c r="J38" s="16" t="s">
        <v>61</v>
      </c>
      <c r="K38" s="52">
        <f t="shared" si="0"/>
        <v>0.0055406212664277175</v>
      </c>
      <c r="L38" s="36"/>
    </row>
    <row r="39" spans="1:12" ht="12">
      <c r="A39" s="14">
        <v>3</v>
      </c>
      <c r="B39" s="29" t="s">
        <v>25</v>
      </c>
      <c r="C39" s="39">
        <f t="shared" si="1"/>
        <v>0.018379629629629628</v>
      </c>
      <c r="D39" s="14">
        <f t="shared" si="2"/>
        <v>63</v>
      </c>
      <c r="E39" s="19">
        <v>6</v>
      </c>
      <c r="F39" s="181"/>
      <c r="G39" s="14">
        <v>37</v>
      </c>
      <c r="H39" s="29" t="s">
        <v>119</v>
      </c>
      <c r="I39" s="100">
        <v>0.017534722222222222</v>
      </c>
      <c r="J39" s="16">
        <v>68</v>
      </c>
      <c r="K39" s="52">
        <f t="shared" si="0"/>
        <v>0.005656362007168458</v>
      </c>
      <c r="L39" s="36"/>
    </row>
    <row r="40" spans="1:12" ht="12">
      <c r="A40" s="14">
        <v>4</v>
      </c>
      <c r="B40" s="32" t="s">
        <v>100</v>
      </c>
      <c r="C40" s="39">
        <f t="shared" si="1"/>
        <v>0.018634259259259257</v>
      </c>
      <c r="D40" s="14">
        <f t="shared" si="2"/>
        <v>62</v>
      </c>
      <c r="E40" s="19">
        <v>6</v>
      </c>
      <c r="F40" s="181"/>
      <c r="G40" s="14">
        <v>38</v>
      </c>
      <c r="H40" s="87" t="s">
        <v>47</v>
      </c>
      <c r="I40" s="100">
        <v>0.017627314814814814</v>
      </c>
      <c r="J40" s="16">
        <v>67</v>
      </c>
      <c r="K40" s="52">
        <f t="shared" si="0"/>
        <v>0.005686230585424133</v>
      </c>
      <c r="L40" s="36"/>
    </row>
    <row r="41" spans="1:12" ht="12">
      <c r="A41" s="14">
        <v>5</v>
      </c>
      <c r="B41" s="29" t="s">
        <v>143</v>
      </c>
      <c r="C41" s="39">
        <f t="shared" si="1"/>
        <v>0.018865740740740742</v>
      </c>
      <c r="D41" s="14">
        <f t="shared" si="2"/>
        <v>61</v>
      </c>
      <c r="E41" s="19">
        <v>6</v>
      </c>
      <c r="F41" s="181"/>
      <c r="G41" s="14">
        <v>39</v>
      </c>
      <c r="H41" s="29" t="s">
        <v>41</v>
      </c>
      <c r="I41" s="100">
        <v>0.01765046296296296</v>
      </c>
      <c r="J41" s="16">
        <v>66</v>
      </c>
      <c r="K41" s="52">
        <f t="shared" si="0"/>
        <v>0.005693697729988052</v>
      </c>
      <c r="L41" s="34"/>
    </row>
    <row r="42" spans="1:12" ht="12">
      <c r="A42" s="14">
        <v>6</v>
      </c>
      <c r="B42" s="29" t="s">
        <v>144</v>
      </c>
      <c r="C42" s="39">
        <f t="shared" si="1"/>
        <v>0.018993055555555558</v>
      </c>
      <c r="D42" s="14">
        <f t="shared" si="2"/>
        <v>60</v>
      </c>
      <c r="E42" s="19">
        <v>6</v>
      </c>
      <c r="F42" s="181"/>
      <c r="G42" s="14">
        <v>40</v>
      </c>
      <c r="H42" s="29" t="s">
        <v>130</v>
      </c>
      <c r="I42" s="100">
        <v>0.018206018518518517</v>
      </c>
      <c r="J42" s="16">
        <v>65</v>
      </c>
      <c r="K42" s="52">
        <f t="shared" si="0"/>
        <v>0.005872909199522102</v>
      </c>
      <c r="L42" s="34"/>
    </row>
    <row r="43" spans="1:11" ht="12">
      <c r="A43" s="14">
        <v>7</v>
      </c>
      <c r="B43" s="29" t="s">
        <v>145</v>
      </c>
      <c r="C43" s="39">
        <f t="shared" si="1"/>
        <v>0.01916666666666667</v>
      </c>
      <c r="D43" s="14">
        <f t="shared" si="2"/>
        <v>58</v>
      </c>
      <c r="E43" s="19">
        <v>6</v>
      </c>
      <c r="F43" s="181"/>
      <c r="G43" s="14">
        <v>41</v>
      </c>
      <c r="H43" s="29" t="s">
        <v>24</v>
      </c>
      <c r="I43" s="100">
        <v>0.018310185185185186</v>
      </c>
      <c r="J43" s="16">
        <v>64</v>
      </c>
      <c r="K43" s="52">
        <f t="shared" si="0"/>
        <v>0.005906511350059737</v>
      </c>
    </row>
    <row r="44" spans="1:11" ht="12.75">
      <c r="A44" s="14">
        <v>8</v>
      </c>
      <c r="B44" s="56" t="s">
        <v>121</v>
      </c>
      <c r="C44" s="39">
        <f t="shared" si="1"/>
        <v>0.01923611111111111</v>
      </c>
      <c r="D44" s="14">
        <f t="shared" si="2"/>
        <v>57</v>
      </c>
      <c r="E44" s="59">
        <v>6</v>
      </c>
      <c r="F44" s="182"/>
      <c r="G44" s="14">
        <v>42</v>
      </c>
      <c r="H44" s="29" t="s">
        <v>25</v>
      </c>
      <c r="I44" s="100">
        <v>0.018379629629629628</v>
      </c>
      <c r="J44" s="16">
        <v>63</v>
      </c>
      <c r="K44" s="52">
        <f t="shared" si="0"/>
        <v>0.005928912783751492</v>
      </c>
    </row>
    <row r="45" spans="1:11" ht="12">
      <c r="A45" s="14">
        <v>9</v>
      </c>
      <c r="B45" s="32" t="s">
        <v>54</v>
      </c>
      <c r="C45" s="39">
        <f t="shared" si="1"/>
        <v>0.019328703703703702</v>
      </c>
      <c r="D45" s="14">
        <f t="shared" si="2"/>
        <v>56</v>
      </c>
      <c r="E45" s="19">
        <v>6</v>
      </c>
      <c r="F45" s="181"/>
      <c r="G45" s="14">
        <v>43</v>
      </c>
      <c r="H45" s="32" t="s">
        <v>100</v>
      </c>
      <c r="I45" s="100">
        <v>0.018634259259259257</v>
      </c>
      <c r="J45" s="16">
        <v>62</v>
      </c>
      <c r="K45" s="52">
        <f aca="true" t="shared" si="4" ref="K45:K62">I45/K$1</f>
        <v>0.006011051373954599</v>
      </c>
    </row>
    <row r="46" spans="1:11" ht="12">
      <c r="A46" s="14">
        <v>10</v>
      </c>
      <c r="B46" s="29" t="s">
        <v>43</v>
      </c>
      <c r="C46" s="39">
        <f t="shared" si="1"/>
        <v>0.01934027777777778</v>
      </c>
      <c r="D46" s="14">
        <f t="shared" si="2"/>
        <v>55</v>
      </c>
      <c r="E46" s="19">
        <v>6</v>
      </c>
      <c r="F46" s="181"/>
      <c r="G46" s="14">
        <v>44</v>
      </c>
      <c r="H46" s="29" t="s">
        <v>143</v>
      </c>
      <c r="I46" s="100">
        <v>0.018865740740740742</v>
      </c>
      <c r="J46" s="16">
        <v>61</v>
      </c>
      <c r="K46" s="52">
        <f t="shared" si="4"/>
        <v>0.006085722819593788</v>
      </c>
    </row>
    <row r="47" spans="1:11" ht="12">
      <c r="A47" s="14">
        <v>11</v>
      </c>
      <c r="B47" s="29" t="s">
        <v>93</v>
      </c>
      <c r="C47" s="39">
        <f t="shared" si="1"/>
        <v>0.019675925925925927</v>
      </c>
      <c r="D47" s="14">
        <f t="shared" si="2"/>
        <v>54</v>
      </c>
      <c r="E47" s="19">
        <v>6</v>
      </c>
      <c r="F47" s="181"/>
      <c r="G47" s="14">
        <v>45</v>
      </c>
      <c r="H47" s="29" t="s">
        <v>144</v>
      </c>
      <c r="I47" s="100">
        <v>0.018993055555555558</v>
      </c>
      <c r="J47" s="16">
        <v>60</v>
      </c>
      <c r="K47" s="52">
        <f t="shared" si="4"/>
        <v>0.006126792114695342</v>
      </c>
    </row>
    <row r="48" spans="1:11" ht="12">
      <c r="A48" s="14">
        <v>12</v>
      </c>
      <c r="B48" s="29" t="s">
        <v>39</v>
      </c>
      <c r="C48" s="39">
        <f t="shared" si="1"/>
        <v>0.020462962962962964</v>
      </c>
      <c r="D48" s="14">
        <f t="shared" si="2"/>
        <v>50</v>
      </c>
      <c r="E48" s="19">
        <v>6</v>
      </c>
      <c r="F48" s="181"/>
      <c r="G48" s="14">
        <v>46</v>
      </c>
      <c r="H48" s="29" t="s">
        <v>135</v>
      </c>
      <c r="I48" s="100">
        <v>0.01902777777777778</v>
      </c>
      <c r="J48" s="16">
        <v>59</v>
      </c>
      <c r="K48" s="52">
        <f t="shared" si="4"/>
        <v>0.006137992831541219</v>
      </c>
    </row>
    <row r="49" spans="1:11" ht="12">
      <c r="A49" s="14">
        <v>13</v>
      </c>
      <c r="B49" s="29" t="s">
        <v>126</v>
      </c>
      <c r="C49" s="39">
        <f t="shared" si="1"/>
        <v>0.020729166666666667</v>
      </c>
      <c r="D49" s="14">
        <f t="shared" si="2"/>
        <v>47</v>
      </c>
      <c r="E49" s="19">
        <v>6</v>
      </c>
      <c r="F49" s="181"/>
      <c r="G49" s="14">
        <v>47</v>
      </c>
      <c r="H49" s="29" t="s">
        <v>145</v>
      </c>
      <c r="I49" s="100">
        <v>0.01916666666666667</v>
      </c>
      <c r="J49" s="16">
        <v>58</v>
      </c>
      <c r="K49" s="52">
        <f t="shared" si="4"/>
        <v>0.006182795698924732</v>
      </c>
    </row>
    <row r="50" spans="1:11" ht="12.75">
      <c r="A50" s="8">
        <v>14</v>
      </c>
      <c r="B50" s="37" t="s">
        <v>58</v>
      </c>
      <c r="C50" s="40">
        <f t="shared" si="1"/>
        <v>0.021157407407407406</v>
      </c>
      <c r="D50" s="8">
        <f t="shared" si="2"/>
        <v>45</v>
      </c>
      <c r="E50" s="20">
        <v>6</v>
      </c>
      <c r="F50" s="181"/>
      <c r="G50" s="14">
        <v>48</v>
      </c>
      <c r="H50" s="56" t="s">
        <v>121</v>
      </c>
      <c r="I50" s="100">
        <v>0.01923611111111111</v>
      </c>
      <c r="J50" s="16">
        <v>57</v>
      </c>
      <c r="K50" s="52">
        <f t="shared" si="4"/>
        <v>0.006205197132616487</v>
      </c>
    </row>
    <row r="51" spans="1:11" ht="12">
      <c r="A51" s="13">
        <v>1</v>
      </c>
      <c r="B51" s="54" t="s">
        <v>130</v>
      </c>
      <c r="C51" s="38">
        <f t="shared" si="1"/>
        <v>0.018206018518518517</v>
      </c>
      <c r="D51" s="13">
        <f t="shared" si="2"/>
        <v>65</v>
      </c>
      <c r="E51" s="76">
        <v>7</v>
      </c>
      <c r="F51" s="186"/>
      <c r="G51" s="14">
        <v>49</v>
      </c>
      <c r="H51" s="32" t="s">
        <v>54</v>
      </c>
      <c r="I51" s="100">
        <v>0.019328703703703702</v>
      </c>
      <c r="J51" s="16">
        <v>56</v>
      </c>
      <c r="K51" s="52">
        <f t="shared" si="4"/>
        <v>0.006235065710872162</v>
      </c>
    </row>
    <row r="52" spans="1:11" ht="12">
      <c r="A52" s="14">
        <v>2</v>
      </c>
      <c r="B52" s="29" t="s">
        <v>135</v>
      </c>
      <c r="C52" s="39">
        <f t="shared" si="1"/>
        <v>0.01902777777777778</v>
      </c>
      <c r="D52" s="14">
        <f t="shared" si="2"/>
        <v>59</v>
      </c>
      <c r="E52" s="59">
        <v>7</v>
      </c>
      <c r="F52" s="187"/>
      <c r="G52" s="14">
        <v>50</v>
      </c>
      <c r="H52" s="29" t="s">
        <v>43</v>
      </c>
      <c r="I52" s="100">
        <v>0.01934027777777778</v>
      </c>
      <c r="J52" s="16">
        <v>55</v>
      </c>
      <c r="K52" s="52">
        <f t="shared" si="4"/>
        <v>0.006238799283154122</v>
      </c>
    </row>
    <row r="53" spans="1:11" ht="12">
      <c r="A53" s="14">
        <v>3</v>
      </c>
      <c r="B53" s="29" t="s">
        <v>26</v>
      </c>
      <c r="C53" s="39">
        <f t="shared" si="1"/>
        <v>0.01982638888888889</v>
      </c>
      <c r="D53" s="14">
        <f t="shared" si="2"/>
        <v>53</v>
      </c>
      <c r="E53" s="59">
        <v>7</v>
      </c>
      <c r="F53" s="186"/>
      <c r="G53" s="14">
        <v>51</v>
      </c>
      <c r="H53" s="29" t="s">
        <v>93</v>
      </c>
      <c r="I53" s="100">
        <v>0.019675925925925927</v>
      </c>
      <c r="J53" s="16">
        <v>54</v>
      </c>
      <c r="K53" s="52">
        <f t="shared" si="4"/>
        <v>0.006347072879330944</v>
      </c>
    </row>
    <row r="54" spans="1:11" ht="12">
      <c r="A54" s="14">
        <v>4</v>
      </c>
      <c r="B54" s="29" t="s">
        <v>122</v>
      </c>
      <c r="C54" s="39">
        <f t="shared" si="1"/>
        <v>0.019988425925925927</v>
      </c>
      <c r="D54" s="14">
        <f t="shared" si="2"/>
        <v>52</v>
      </c>
      <c r="E54" s="59">
        <v>7</v>
      </c>
      <c r="F54" s="186"/>
      <c r="G54" s="14">
        <v>52</v>
      </c>
      <c r="H54" s="29" t="s">
        <v>26</v>
      </c>
      <c r="I54" s="100">
        <v>0.01982638888888889</v>
      </c>
      <c r="J54" s="16">
        <v>53</v>
      </c>
      <c r="K54" s="52">
        <f t="shared" si="4"/>
        <v>0.006395609318996416</v>
      </c>
    </row>
    <row r="55" spans="1:11" ht="12">
      <c r="A55" s="14">
        <v>5</v>
      </c>
      <c r="B55" s="29" t="s">
        <v>103</v>
      </c>
      <c r="C55" s="39">
        <f t="shared" si="1"/>
        <v>0.020150462962962964</v>
      </c>
      <c r="D55" s="14">
        <f t="shared" si="2"/>
        <v>51</v>
      </c>
      <c r="E55" s="59">
        <v>7</v>
      </c>
      <c r="F55" s="186"/>
      <c r="G55" s="14">
        <v>53</v>
      </c>
      <c r="H55" s="29" t="s">
        <v>122</v>
      </c>
      <c r="I55" s="100">
        <v>0.019988425925925927</v>
      </c>
      <c r="J55" s="16">
        <v>52</v>
      </c>
      <c r="K55" s="52">
        <f t="shared" si="4"/>
        <v>0.006447879330943847</v>
      </c>
    </row>
    <row r="56" spans="1:11" ht="10.5" customHeight="1">
      <c r="A56" s="14">
        <v>6</v>
      </c>
      <c r="B56" s="29" t="s">
        <v>55</v>
      </c>
      <c r="C56" s="39">
        <f t="shared" si="1"/>
        <v>0.020625</v>
      </c>
      <c r="D56" s="14">
        <f t="shared" si="2"/>
        <v>49</v>
      </c>
      <c r="E56" s="59">
        <v>7</v>
      </c>
      <c r="G56" s="14">
        <v>54</v>
      </c>
      <c r="H56" s="29" t="s">
        <v>103</v>
      </c>
      <c r="I56" s="100">
        <v>0.020150462962962964</v>
      </c>
      <c r="J56" s="16">
        <v>51</v>
      </c>
      <c r="K56" s="52">
        <f t="shared" si="4"/>
        <v>0.006500149342891278</v>
      </c>
    </row>
    <row r="57" spans="1:11" ht="10.5" customHeight="1">
      <c r="A57" s="14">
        <v>7</v>
      </c>
      <c r="B57" s="32" t="s">
        <v>38</v>
      </c>
      <c r="C57" s="39">
        <f t="shared" si="1"/>
        <v>0.02070601851851852</v>
      </c>
      <c r="D57" s="14">
        <f t="shared" si="2"/>
        <v>48</v>
      </c>
      <c r="E57" s="59">
        <v>7</v>
      </c>
      <c r="G57" s="14">
        <v>55</v>
      </c>
      <c r="H57" s="29" t="s">
        <v>39</v>
      </c>
      <c r="I57" s="100">
        <v>0.020462962962962964</v>
      </c>
      <c r="J57" s="16">
        <v>50</v>
      </c>
      <c r="K57" s="52">
        <f t="shared" si="4"/>
        <v>0.0066009557945041816</v>
      </c>
    </row>
    <row r="58" spans="1:11" ht="10.5" customHeight="1">
      <c r="A58" s="14">
        <v>8</v>
      </c>
      <c r="B58" s="32" t="s">
        <v>59</v>
      </c>
      <c r="C58" s="39">
        <f t="shared" si="1"/>
        <v>0.02074074074074074</v>
      </c>
      <c r="D58" s="14">
        <f t="shared" si="2"/>
        <v>46</v>
      </c>
      <c r="E58" s="59">
        <v>7</v>
      </c>
      <c r="G58" s="14">
        <v>56</v>
      </c>
      <c r="H58" s="29" t="s">
        <v>55</v>
      </c>
      <c r="I58" s="100">
        <v>0.020625</v>
      </c>
      <c r="J58" s="16">
        <v>49</v>
      </c>
      <c r="K58" s="52">
        <f t="shared" si="4"/>
        <v>0.006653225806451613</v>
      </c>
    </row>
    <row r="59" spans="1:11" ht="10.5" customHeight="1">
      <c r="A59" s="14">
        <v>9</v>
      </c>
      <c r="B59" s="29" t="s">
        <v>44</v>
      </c>
      <c r="C59" s="39">
        <f t="shared" si="1"/>
        <v>0.021458333333333333</v>
      </c>
      <c r="D59" s="14">
        <f t="shared" si="2"/>
        <v>44</v>
      </c>
      <c r="E59" s="59">
        <v>7</v>
      </c>
      <c r="G59" s="14">
        <v>57</v>
      </c>
      <c r="H59" s="32" t="s">
        <v>38</v>
      </c>
      <c r="I59" s="100">
        <v>0.02070601851851852</v>
      </c>
      <c r="J59" s="16">
        <v>48</v>
      </c>
      <c r="K59" s="52">
        <f t="shared" si="4"/>
        <v>0.006679360812425329</v>
      </c>
    </row>
    <row r="60" spans="1:11" ht="10.5" customHeight="1">
      <c r="A60" s="14">
        <v>10</v>
      </c>
      <c r="B60" s="29" t="s">
        <v>57</v>
      </c>
      <c r="C60" s="39">
        <f t="shared" si="1"/>
        <v>0.021516203703703704</v>
      </c>
      <c r="D60" s="14">
        <f t="shared" si="2"/>
        <v>43</v>
      </c>
      <c r="E60" s="59">
        <v>7</v>
      </c>
      <c r="G60" s="14">
        <v>58</v>
      </c>
      <c r="H60" s="29" t="s">
        <v>126</v>
      </c>
      <c r="I60" s="100">
        <v>0.020729166666666667</v>
      </c>
      <c r="J60" s="16">
        <v>47</v>
      </c>
      <c r="K60" s="52">
        <f t="shared" si="4"/>
        <v>0.006686827956989247</v>
      </c>
    </row>
    <row r="61" spans="1:11" ht="10.5" customHeight="1">
      <c r="A61" s="14">
        <v>11</v>
      </c>
      <c r="B61" s="32" t="s">
        <v>56</v>
      </c>
      <c r="C61" s="39">
        <f t="shared" si="1"/>
        <v>0.0221875</v>
      </c>
      <c r="D61" s="14">
        <f t="shared" si="2"/>
        <v>42</v>
      </c>
      <c r="E61" s="19">
        <v>7</v>
      </c>
      <c r="G61" s="14">
        <v>59</v>
      </c>
      <c r="H61" s="32" t="s">
        <v>59</v>
      </c>
      <c r="I61" s="100">
        <v>0.02074074074074074</v>
      </c>
      <c r="J61" s="16">
        <v>46</v>
      </c>
      <c r="K61" s="52">
        <f t="shared" si="4"/>
        <v>0.006690561529271206</v>
      </c>
    </row>
    <row r="62" spans="1:11" ht="10.5" customHeight="1">
      <c r="A62" s="14">
        <v>12</v>
      </c>
      <c r="B62" s="29" t="s">
        <v>120</v>
      </c>
      <c r="C62" s="39">
        <f t="shared" si="1"/>
        <v>0.023344907407407408</v>
      </c>
      <c r="D62" s="14">
        <f t="shared" si="2"/>
        <v>40</v>
      </c>
      <c r="E62" s="20">
        <v>7</v>
      </c>
      <c r="G62" s="14">
        <v>60</v>
      </c>
      <c r="H62" s="29" t="s">
        <v>58</v>
      </c>
      <c r="I62" s="100">
        <v>0.021157407407407406</v>
      </c>
      <c r="J62" s="16">
        <v>45</v>
      </c>
      <c r="K62" s="52">
        <f t="shared" si="4"/>
        <v>0.006824970131421744</v>
      </c>
    </row>
    <row r="63" spans="1:11" ht="10.5" customHeight="1">
      <c r="A63" s="13">
        <v>1</v>
      </c>
      <c r="B63" s="54" t="s">
        <v>45</v>
      </c>
      <c r="C63" s="38">
        <f t="shared" si="1"/>
        <v>0.022349537037037032</v>
      </c>
      <c r="D63" s="13">
        <f t="shared" si="2"/>
        <v>41</v>
      </c>
      <c r="E63" s="76">
        <v>8</v>
      </c>
      <c r="G63" s="14">
        <v>61</v>
      </c>
      <c r="H63" s="29" t="s">
        <v>44</v>
      </c>
      <c r="I63" s="100">
        <v>0.021458333333333333</v>
      </c>
      <c r="J63" s="16">
        <v>44</v>
      </c>
      <c r="K63" s="52">
        <f aca="true" t="shared" si="5" ref="K63:K69">I63/K$1</f>
        <v>0.006922043010752688</v>
      </c>
    </row>
    <row r="64" spans="1:11" ht="10.5" customHeight="1">
      <c r="A64" s="14">
        <v>2</v>
      </c>
      <c r="B64" s="29" t="s">
        <v>90</v>
      </c>
      <c r="C64" s="39">
        <f t="shared" si="1"/>
        <v>0.023680555555555555</v>
      </c>
      <c r="D64" s="14">
        <f t="shared" si="2"/>
        <v>39</v>
      </c>
      <c r="E64" s="59">
        <v>8</v>
      </c>
      <c r="G64" s="14">
        <v>62</v>
      </c>
      <c r="H64" s="29" t="s">
        <v>57</v>
      </c>
      <c r="I64" s="100">
        <v>0.021516203703703704</v>
      </c>
      <c r="J64" s="16">
        <v>43</v>
      </c>
      <c r="K64" s="52">
        <f t="shared" si="5"/>
        <v>0.006940710872162485</v>
      </c>
    </row>
    <row r="65" spans="1:11" ht="10.5" customHeight="1">
      <c r="A65" s="8">
        <v>3</v>
      </c>
      <c r="B65" s="37" t="s">
        <v>137</v>
      </c>
      <c r="C65" s="40">
        <f t="shared" si="1"/>
        <v>0.02836805555555556</v>
      </c>
      <c r="D65" s="8">
        <f t="shared" si="2"/>
        <v>38</v>
      </c>
      <c r="E65" s="105">
        <v>8</v>
      </c>
      <c r="G65" s="14">
        <v>63</v>
      </c>
      <c r="H65" s="32" t="s">
        <v>56</v>
      </c>
      <c r="I65" s="100">
        <v>0.0221875</v>
      </c>
      <c r="J65" s="16">
        <v>42</v>
      </c>
      <c r="K65" s="52">
        <f t="shared" si="5"/>
        <v>0.007157258064516128</v>
      </c>
    </row>
    <row r="66" spans="7:11" ht="10.5" customHeight="1">
      <c r="G66" s="14">
        <v>64</v>
      </c>
      <c r="H66" s="29" t="s">
        <v>45</v>
      </c>
      <c r="I66" s="100">
        <v>0.022349537037037032</v>
      </c>
      <c r="J66" s="16">
        <v>41</v>
      </c>
      <c r="K66" s="52">
        <f t="shared" si="5"/>
        <v>0.007209528076463558</v>
      </c>
    </row>
    <row r="67" spans="7:11" ht="10.5" customHeight="1">
      <c r="G67" s="14">
        <v>65</v>
      </c>
      <c r="H67" s="29" t="s">
        <v>120</v>
      </c>
      <c r="I67" s="100">
        <v>0.023344907407407408</v>
      </c>
      <c r="J67" s="16">
        <v>40</v>
      </c>
      <c r="K67" s="52">
        <f t="shared" si="5"/>
        <v>0.0075306152927120664</v>
      </c>
    </row>
    <row r="68" spans="7:11" ht="10.5" customHeight="1">
      <c r="G68" s="14">
        <v>66</v>
      </c>
      <c r="H68" s="29" t="s">
        <v>90</v>
      </c>
      <c r="I68" s="100">
        <v>0.023680555555555555</v>
      </c>
      <c r="J68" s="16">
        <v>39</v>
      </c>
      <c r="K68" s="52">
        <f t="shared" si="5"/>
        <v>0.007638888888888889</v>
      </c>
    </row>
    <row r="69" spans="7:11" ht="10.5" customHeight="1">
      <c r="G69" s="8">
        <v>67</v>
      </c>
      <c r="H69" s="37" t="s">
        <v>137</v>
      </c>
      <c r="I69" s="184">
        <v>0.02836805555555556</v>
      </c>
      <c r="J69" s="27">
        <v>38</v>
      </c>
      <c r="K69" s="53">
        <f t="shared" si="5"/>
        <v>0.009150985663082438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S67"/>
  <sheetViews>
    <sheetView showGridLines="0" zoomScalePageLayoutView="0" workbookViewId="0" topLeftCell="A1">
      <selection activeCell="H35" sqref="H35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4" bestFit="1" customWidth="1"/>
    <col min="4" max="4" width="6.140625" style="2" bestFit="1" customWidth="1"/>
    <col min="5" max="5" width="4.421875" style="4" bestFit="1" customWidth="1"/>
    <col min="6" max="6" width="4.421875" style="90" customWidth="1"/>
    <col min="7" max="7" width="4.140625" style="2" bestFit="1" customWidth="1"/>
    <col min="8" max="8" width="19.140625" style="1" bestFit="1" customWidth="1"/>
    <col min="9" max="9" width="8.140625" style="46" bestFit="1" customWidth="1"/>
    <col min="10" max="10" width="6.140625" style="2" bestFit="1" customWidth="1"/>
    <col min="11" max="11" width="7.8515625" style="49" customWidth="1"/>
    <col min="12" max="16384" width="13.57421875" style="1" customWidth="1"/>
  </cols>
  <sheetData>
    <row r="1" spans="1:12" s="6" customFormat="1" ht="18.75" customHeight="1">
      <c r="A1" s="104" t="s">
        <v>148</v>
      </c>
      <c r="B1" s="103"/>
      <c r="C1" s="103"/>
      <c r="D1" s="103"/>
      <c r="E1" s="103"/>
      <c r="F1" s="125"/>
      <c r="G1" s="103"/>
      <c r="H1" s="103"/>
      <c r="I1" s="103"/>
      <c r="J1" s="103"/>
      <c r="K1" s="48">
        <v>4.6</v>
      </c>
      <c r="L1" s="6" t="s">
        <v>19</v>
      </c>
    </row>
    <row r="2" spans="1:12" s="2" customFormat="1" ht="12">
      <c r="A2" s="21" t="s">
        <v>5</v>
      </c>
      <c r="B2" s="21" t="s">
        <v>7</v>
      </c>
      <c r="C2" s="10" t="s">
        <v>0</v>
      </c>
      <c r="D2" s="9" t="s">
        <v>1</v>
      </c>
      <c r="E2" s="11" t="s">
        <v>27</v>
      </c>
      <c r="F2" s="126"/>
      <c r="G2" s="9" t="s">
        <v>5</v>
      </c>
      <c r="H2" s="7" t="s">
        <v>6</v>
      </c>
      <c r="I2" s="45" t="s">
        <v>0</v>
      </c>
      <c r="J2" s="9" t="s">
        <v>1</v>
      </c>
      <c r="K2" s="9" t="s">
        <v>18</v>
      </c>
      <c r="L2" s="35" t="s">
        <v>14</v>
      </c>
    </row>
    <row r="3" spans="1:12" ht="12">
      <c r="A3" s="23">
        <v>1</v>
      </c>
      <c r="B3" s="78" t="s">
        <v>114</v>
      </c>
      <c r="C3" s="38">
        <f aca="true" t="shared" si="0" ref="C3:C47">VLOOKUP($B3,$H$2:$J$57,2,FALSE)</f>
        <v>0.01884259259259259</v>
      </c>
      <c r="D3" s="15">
        <f aca="true" t="shared" si="1" ref="D3:D47">VLOOKUP($B3,$H$2:$J$57,3,FALSE)</f>
        <v>100</v>
      </c>
      <c r="E3" s="22">
        <v>1</v>
      </c>
      <c r="F3" s="127"/>
      <c r="G3" s="13">
        <v>1</v>
      </c>
      <c r="H3" s="32" t="s">
        <v>114</v>
      </c>
      <c r="I3" s="80">
        <v>0.01884259259259259</v>
      </c>
      <c r="J3" s="25">
        <v>100</v>
      </c>
      <c r="K3" s="50">
        <f>I3/K$1</f>
        <v>0.0040962157809983895</v>
      </c>
      <c r="L3" s="36" t="s">
        <v>151</v>
      </c>
    </row>
    <row r="4" spans="1:12" ht="12">
      <c r="A4" s="17">
        <v>2</v>
      </c>
      <c r="B4" s="1" t="s">
        <v>76</v>
      </c>
      <c r="C4" s="39">
        <f t="shared" si="0"/>
        <v>0.01945601851851852</v>
      </c>
      <c r="D4" s="12">
        <f t="shared" si="1"/>
        <v>99</v>
      </c>
      <c r="E4" s="18">
        <v>1</v>
      </c>
      <c r="F4" s="128"/>
      <c r="G4" s="14">
        <v>2</v>
      </c>
      <c r="H4" s="87" t="s">
        <v>76</v>
      </c>
      <c r="I4" s="51">
        <v>0.01945601851851852</v>
      </c>
      <c r="J4" s="16">
        <v>99</v>
      </c>
      <c r="K4" s="52">
        <f aca="true" t="shared" si="2" ref="K4:K50">I4/K$1</f>
        <v>0.0042295692431562</v>
      </c>
      <c r="L4" s="1" t="s">
        <v>76</v>
      </c>
    </row>
    <row r="5" spans="1:12" ht="12">
      <c r="A5" s="17">
        <v>3</v>
      </c>
      <c r="B5" s="29" t="s">
        <v>107</v>
      </c>
      <c r="C5" s="39">
        <f t="shared" si="0"/>
        <v>0.01974537037037037</v>
      </c>
      <c r="D5" s="12">
        <f t="shared" si="1"/>
        <v>98</v>
      </c>
      <c r="E5" s="18">
        <v>1</v>
      </c>
      <c r="F5" s="128"/>
      <c r="G5" s="14">
        <v>3</v>
      </c>
      <c r="H5" s="29" t="s">
        <v>107</v>
      </c>
      <c r="I5" s="51">
        <v>0.01974537037037037</v>
      </c>
      <c r="J5" s="16">
        <v>98</v>
      </c>
      <c r="K5" s="52">
        <f t="shared" si="2"/>
        <v>0.004292471819645733</v>
      </c>
      <c r="L5" s="36" t="s">
        <v>58</v>
      </c>
    </row>
    <row r="6" spans="1:11" ht="12">
      <c r="A6" s="17">
        <v>4</v>
      </c>
      <c r="B6" s="1" t="s">
        <v>20</v>
      </c>
      <c r="C6" s="39">
        <f t="shared" si="0"/>
        <v>0.02</v>
      </c>
      <c r="D6" s="12">
        <f t="shared" si="1"/>
        <v>97</v>
      </c>
      <c r="E6" s="18">
        <v>1</v>
      </c>
      <c r="F6" s="128"/>
      <c r="G6" s="14">
        <v>4</v>
      </c>
      <c r="H6" s="29" t="s">
        <v>20</v>
      </c>
      <c r="I6" s="51">
        <v>0.02</v>
      </c>
      <c r="J6" s="16">
        <v>97</v>
      </c>
      <c r="K6" s="52">
        <f t="shared" si="2"/>
        <v>0.004347826086956522</v>
      </c>
    </row>
    <row r="7" spans="1:11" ht="12">
      <c r="A7" s="17">
        <v>5</v>
      </c>
      <c r="B7" s="78" t="s">
        <v>105</v>
      </c>
      <c r="C7" s="39">
        <f t="shared" si="0"/>
        <v>0.02245370370370371</v>
      </c>
      <c r="D7" s="12">
        <f t="shared" si="1"/>
        <v>95</v>
      </c>
      <c r="E7" s="18">
        <v>1</v>
      </c>
      <c r="F7" s="128"/>
      <c r="G7" s="14">
        <v>5</v>
      </c>
      <c r="H7" s="29" t="s">
        <v>123</v>
      </c>
      <c r="I7" s="51">
        <v>0.020636574074074075</v>
      </c>
      <c r="J7" s="16">
        <v>96</v>
      </c>
      <c r="K7" s="52">
        <f t="shared" si="2"/>
        <v>0.004486211755233495</v>
      </c>
    </row>
    <row r="8" spans="1:11" ht="12">
      <c r="A8" s="23">
        <v>1</v>
      </c>
      <c r="B8" s="54" t="s">
        <v>123</v>
      </c>
      <c r="C8" s="38">
        <f t="shared" si="0"/>
        <v>0.020636574074074075</v>
      </c>
      <c r="D8" s="15">
        <f t="shared" si="1"/>
        <v>96</v>
      </c>
      <c r="E8" s="22">
        <v>3</v>
      </c>
      <c r="F8" s="128"/>
      <c r="G8" s="14">
        <v>6</v>
      </c>
      <c r="H8" s="29" t="s">
        <v>105</v>
      </c>
      <c r="I8" s="51">
        <v>0.02245370370370371</v>
      </c>
      <c r="J8" s="16">
        <v>95</v>
      </c>
      <c r="K8" s="52">
        <f t="shared" si="2"/>
        <v>0.004881239935587763</v>
      </c>
    </row>
    <row r="9" spans="1:11" ht="12">
      <c r="A9" s="2">
        <v>2</v>
      </c>
      <c r="B9" s="1" t="s">
        <v>160</v>
      </c>
      <c r="C9" s="39">
        <f t="shared" si="0"/>
        <v>0.02269675925925926</v>
      </c>
      <c r="D9" s="14">
        <f t="shared" si="1"/>
        <v>93</v>
      </c>
      <c r="E9" s="18">
        <v>3</v>
      </c>
      <c r="F9" s="128"/>
      <c r="G9" s="14">
        <v>7</v>
      </c>
      <c r="H9" s="32" t="s">
        <v>98</v>
      </c>
      <c r="I9" s="51">
        <v>0.02262731481481482</v>
      </c>
      <c r="J9" s="16">
        <v>94</v>
      </c>
      <c r="K9" s="52">
        <f t="shared" si="2"/>
        <v>0.0049189814814814825</v>
      </c>
    </row>
    <row r="10" spans="1:11" ht="12">
      <c r="A10" s="14">
        <v>3</v>
      </c>
      <c r="B10" s="29" t="s">
        <v>21</v>
      </c>
      <c r="C10" s="39">
        <f t="shared" si="0"/>
        <v>0.023206018518518515</v>
      </c>
      <c r="D10" s="14">
        <f t="shared" si="1"/>
        <v>92</v>
      </c>
      <c r="E10" s="18">
        <v>3</v>
      </c>
      <c r="F10" s="128"/>
      <c r="G10" s="14">
        <v>8</v>
      </c>
      <c r="H10" s="29" t="s">
        <v>160</v>
      </c>
      <c r="I10" s="51">
        <v>0.02269675925925926</v>
      </c>
      <c r="J10" s="16">
        <v>93</v>
      </c>
      <c r="K10" s="52">
        <f t="shared" si="2"/>
        <v>0.00493407809983897</v>
      </c>
    </row>
    <row r="11" spans="1:11" ht="12">
      <c r="A11" s="14">
        <v>4</v>
      </c>
      <c r="B11" s="32" t="s">
        <v>29</v>
      </c>
      <c r="C11" s="39">
        <f t="shared" si="0"/>
        <v>0.023252314814814812</v>
      </c>
      <c r="D11" s="12">
        <f t="shared" si="1"/>
        <v>91</v>
      </c>
      <c r="E11" s="18">
        <v>3</v>
      </c>
      <c r="F11" s="128"/>
      <c r="G11" s="14">
        <v>9</v>
      </c>
      <c r="H11" s="29" t="s">
        <v>21</v>
      </c>
      <c r="I11" s="51">
        <v>0.023206018518518515</v>
      </c>
      <c r="J11" s="16">
        <v>92</v>
      </c>
      <c r="K11" s="52">
        <f t="shared" si="2"/>
        <v>0.005044786634460547</v>
      </c>
    </row>
    <row r="12" spans="1:11" ht="12">
      <c r="A12" s="14">
        <v>5</v>
      </c>
      <c r="B12" s="78" t="s">
        <v>51</v>
      </c>
      <c r="C12" s="39">
        <f t="shared" si="0"/>
        <v>0.02337962962962963</v>
      </c>
      <c r="D12" s="14">
        <f t="shared" si="1"/>
        <v>90</v>
      </c>
      <c r="E12" s="18">
        <v>3</v>
      </c>
      <c r="F12" s="128"/>
      <c r="G12" s="14">
        <v>10</v>
      </c>
      <c r="H12" s="32" t="s">
        <v>29</v>
      </c>
      <c r="I12" s="51">
        <v>0.023252314814814812</v>
      </c>
      <c r="J12" s="16">
        <v>91</v>
      </c>
      <c r="K12" s="52">
        <f t="shared" si="2"/>
        <v>0.005054851046698873</v>
      </c>
    </row>
    <row r="13" spans="1:11" ht="12">
      <c r="A13" s="14">
        <v>6</v>
      </c>
      <c r="B13" s="78" t="s">
        <v>53</v>
      </c>
      <c r="C13" s="39">
        <f t="shared" si="0"/>
        <v>0.023668981481481485</v>
      </c>
      <c r="D13" s="14">
        <f t="shared" si="1"/>
        <v>89</v>
      </c>
      <c r="E13" s="18">
        <v>3</v>
      </c>
      <c r="F13" s="128"/>
      <c r="G13" s="14">
        <v>11</v>
      </c>
      <c r="H13" s="29" t="s">
        <v>51</v>
      </c>
      <c r="I13" s="51">
        <v>0.02337962962962963</v>
      </c>
      <c r="J13" s="16">
        <v>90</v>
      </c>
      <c r="K13" s="52">
        <f t="shared" si="2"/>
        <v>0.005082528180354267</v>
      </c>
    </row>
    <row r="14" spans="1:11" ht="12">
      <c r="A14" s="8">
        <v>7</v>
      </c>
      <c r="B14" s="37" t="s">
        <v>117</v>
      </c>
      <c r="C14" s="40">
        <f t="shared" si="0"/>
        <v>0.024050925925925924</v>
      </c>
      <c r="D14" s="8">
        <f t="shared" si="1"/>
        <v>85</v>
      </c>
      <c r="E14" s="75">
        <v>3</v>
      </c>
      <c r="F14" s="128"/>
      <c r="G14" s="14">
        <v>12</v>
      </c>
      <c r="H14" s="29" t="s">
        <v>53</v>
      </c>
      <c r="I14" s="51">
        <v>0.023668981481481485</v>
      </c>
      <c r="J14" s="16">
        <v>89</v>
      </c>
      <c r="K14" s="52">
        <f t="shared" si="2"/>
        <v>0.0051454307568438015</v>
      </c>
    </row>
    <row r="15" spans="1:11" ht="12">
      <c r="A15" s="13">
        <v>1</v>
      </c>
      <c r="B15" s="77" t="s">
        <v>98</v>
      </c>
      <c r="C15" s="38">
        <f t="shared" si="0"/>
        <v>0.02262731481481482</v>
      </c>
      <c r="D15" s="13">
        <f t="shared" si="1"/>
        <v>94</v>
      </c>
      <c r="E15" s="22">
        <v>4</v>
      </c>
      <c r="F15" s="128"/>
      <c r="G15" s="14">
        <v>13</v>
      </c>
      <c r="H15" s="29" t="s">
        <v>125</v>
      </c>
      <c r="I15" s="51">
        <v>0.023842592592592596</v>
      </c>
      <c r="J15" s="16">
        <v>88</v>
      </c>
      <c r="K15" s="52">
        <f t="shared" si="2"/>
        <v>0.0051831723027375215</v>
      </c>
    </row>
    <row r="16" spans="1:11" ht="12">
      <c r="A16" s="14">
        <v>2</v>
      </c>
      <c r="B16" s="29" t="s">
        <v>52</v>
      </c>
      <c r="C16" s="39">
        <f t="shared" si="0"/>
        <v>0.023912037037037034</v>
      </c>
      <c r="D16" s="14">
        <f t="shared" si="1"/>
        <v>87</v>
      </c>
      <c r="E16" s="18">
        <v>4</v>
      </c>
      <c r="F16" s="128"/>
      <c r="G16" s="14">
        <v>14</v>
      </c>
      <c r="H16" s="29" t="s">
        <v>52</v>
      </c>
      <c r="I16" s="51">
        <v>0.023912037037037034</v>
      </c>
      <c r="J16" s="16">
        <v>87</v>
      </c>
      <c r="K16" s="52">
        <f t="shared" si="2"/>
        <v>0.005198268921095007</v>
      </c>
    </row>
    <row r="17" spans="1:11" ht="12">
      <c r="A17" s="14">
        <v>3</v>
      </c>
      <c r="B17" s="78" t="s">
        <v>73</v>
      </c>
      <c r="C17" s="39">
        <f t="shared" si="0"/>
        <v>0.024016203703703706</v>
      </c>
      <c r="D17" s="14">
        <f t="shared" si="1"/>
        <v>86</v>
      </c>
      <c r="E17" s="18">
        <v>4</v>
      </c>
      <c r="F17" s="128"/>
      <c r="G17" s="14">
        <v>15</v>
      </c>
      <c r="H17" s="29" t="s">
        <v>73</v>
      </c>
      <c r="I17" s="51">
        <v>0.024016203703703706</v>
      </c>
      <c r="J17" s="16">
        <v>86</v>
      </c>
      <c r="K17" s="52">
        <f t="shared" si="2"/>
        <v>0.005220913848631241</v>
      </c>
    </row>
    <row r="18" spans="1:11" ht="12">
      <c r="A18" s="14">
        <v>4</v>
      </c>
      <c r="B18" s="78" t="s">
        <v>91</v>
      </c>
      <c r="C18" s="39">
        <f t="shared" si="0"/>
        <v>0.024363425925925927</v>
      </c>
      <c r="D18" s="14">
        <f t="shared" si="1"/>
        <v>84</v>
      </c>
      <c r="E18" s="18">
        <v>4</v>
      </c>
      <c r="F18" s="66"/>
      <c r="G18" s="14">
        <v>16</v>
      </c>
      <c r="H18" s="29" t="s">
        <v>117</v>
      </c>
      <c r="I18" s="51">
        <v>0.024050925925925924</v>
      </c>
      <c r="J18" s="16">
        <v>85</v>
      </c>
      <c r="K18" s="52">
        <f t="shared" si="2"/>
        <v>0.0052284621578099835</v>
      </c>
    </row>
    <row r="19" spans="1:11" ht="12">
      <c r="A19" s="14">
        <v>5</v>
      </c>
      <c r="B19" s="29" t="s">
        <v>101</v>
      </c>
      <c r="C19" s="39">
        <f t="shared" si="0"/>
        <v>0.02533564814814815</v>
      </c>
      <c r="D19" s="14">
        <f t="shared" si="1"/>
        <v>83</v>
      </c>
      <c r="E19" s="19">
        <v>4</v>
      </c>
      <c r="F19" s="128"/>
      <c r="G19" s="14">
        <v>17</v>
      </c>
      <c r="H19" s="29" t="s">
        <v>91</v>
      </c>
      <c r="I19" s="51">
        <v>0.024363425925925927</v>
      </c>
      <c r="J19" s="16">
        <v>84</v>
      </c>
      <c r="K19" s="52">
        <f t="shared" si="2"/>
        <v>0.0052963969404186805</v>
      </c>
    </row>
    <row r="20" spans="1:11" ht="12">
      <c r="A20" s="8">
        <v>6</v>
      </c>
      <c r="B20" s="37" t="s">
        <v>109</v>
      </c>
      <c r="C20" s="40">
        <f t="shared" si="0"/>
        <v>0.025810185185185183</v>
      </c>
      <c r="D20" s="8">
        <f t="shared" si="1"/>
        <v>80</v>
      </c>
      <c r="E20" s="75">
        <v>4</v>
      </c>
      <c r="F20" s="66"/>
      <c r="G20" s="14">
        <v>18</v>
      </c>
      <c r="H20" s="29" t="s">
        <v>101</v>
      </c>
      <c r="I20" s="51">
        <v>0.02533564814814815</v>
      </c>
      <c r="J20" s="16">
        <v>83</v>
      </c>
      <c r="K20" s="52">
        <f t="shared" si="2"/>
        <v>0.005507749597423511</v>
      </c>
    </row>
    <row r="21" spans="1:11" ht="12">
      <c r="A21" s="13">
        <v>1</v>
      </c>
      <c r="B21" s="77" t="s">
        <v>125</v>
      </c>
      <c r="C21" s="38">
        <f t="shared" si="0"/>
        <v>0.023842592592592596</v>
      </c>
      <c r="D21" s="13">
        <f t="shared" si="1"/>
        <v>88</v>
      </c>
      <c r="E21" s="76">
        <v>5</v>
      </c>
      <c r="F21" s="66"/>
      <c r="G21" s="14">
        <v>19</v>
      </c>
      <c r="H21" s="1" t="s">
        <v>149</v>
      </c>
      <c r="I21" s="51">
        <v>0.025451388888888888</v>
      </c>
      <c r="J21" s="16" t="s">
        <v>61</v>
      </c>
      <c r="K21" s="52">
        <f t="shared" si="2"/>
        <v>0.005532910628019324</v>
      </c>
    </row>
    <row r="22" spans="1:11" ht="12">
      <c r="A22" s="14">
        <v>2</v>
      </c>
      <c r="B22" s="29" t="s">
        <v>95</v>
      </c>
      <c r="C22" s="39">
        <f t="shared" si="0"/>
        <v>0.025486111111111112</v>
      </c>
      <c r="D22" s="14">
        <f t="shared" si="1"/>
        <v>82</v>
      </c>
      <c r="E22" s="19">
        <v>5</v>
      </c>
      <c r="F22" s="66"/>
      <c r="G22" s="14">
        <v>20</v>
      </c>
      <c r="H22" s="32" t="s">
        <v>95</v>
      </c>
      <c r="I22" s="51">
        <v>0.025486111111111112</v>
      </c>
      <c r="J22" s="16">
        <v>82</v>
      </c>
      <c r="K22" s="52">
        <f t="shared" si="2"/>
        <v>0.005540458937198068</v>
      </c>
    </row>
    <row r="23" spans="1:11" ht="12">
      <c r="A23" s="14">
        <v>3</v>
      </c>
      <c r="B23" s="78" t="s">
        <v>74</v>
      </c>
      <c r="C23" s="39">
        <f t="shared" si="0"/>
        <v>0.02560185185185185</v>
      </c>
      <c r="D23" s="14">
        <f t="shared" si="1"/>
        <v>81</v>
      </c>
      <c r="E23" s="19">
        <v>5</v>
      </c>
      <c r="F23" s="66"/>
      <c r="G23" s="14">
        <v>21</v>
      </c>
      <c r="H23" s="32" t="s">
        <v>150</v>
      </c>
      <c r="I23" s="51">
        <v>0.025543981481481483</v>
      </c>
      <c r="J23" s="16" t="s">
        <v>61</v>
      </c>
      <c r="K23" s="52">
        <f t="shared" si="2"/>
        <v>0.005553039452495975</v>
      </c>
    </row>
    <row r="24" spans="1:11" ht="12">
      <c r="A24" s="14">
        <v>4</v>
      </c>
      <c r="B24" s="78" t="s">
        <v>87</v>
      </c>
      <c r="C24" s="39">
        <f t="shared" si="0"/>
        <v>0.026342592592592588</v>
      </c>
      <c r="D24" s="14">
        <f t="shared" si="1"/>
        <v>79</v>
      </c>
      <c r="E24" s="19">
        <v>5</v>
      </c>
      <c r="F24" s="66"/>
      <c r="G24" s="14">
        <v>22</v>
      </c>
      <c r="H24" s="32" t="s">
        <v>74</v>
      </c>
      <c r="I24" s="51">
        <v>0.02560185185185185</v>
      </c>
      <c r="J24" s="16">
        <v>81</v>
      </c>
      <c r="K24" s="52">
        <f t="shared" si="2"/>
        <v>0.0055656199677938814</v>
      </c>
    </row>
    <row r="25" spans="1:11" ht="12">
      <c r="A25" s="14">
        <v>5</v>
      </c>
      <c r="B25" s="29" t="s">
        <v>23</v>
      </c>
      <c r="C25" s="39">
        <f t="shared" si="0"/>
        <v>0.026354166666666668</v>
      </c>
      <c r="D25" s="14">
        <f t="shared" si="1"/>
        <v>78</v>
      </c>
      <c r="E25" s="19">
        <v>5</v>
      </c>
      <c r="F25" s="66"/>
      <c r="G25" s="14">
        <v>23</v>
      </c>
      <c r="H25" s="29" t="s">
        <v>109</v>
      </c>
      <c r="I25" s="51">
        <v>0.025810185185185183</v>
      </c>
      <c r="J25" s="16">
        <v>80</v>
      </c>
      <c r="K25" s="52">
        <f t="shared" si="2"/>
        <v>0.005610909822866344</v>
      </c>
    </row>
    <row r="26" spans="1:11" ht="12">
      <c r="A26" s="17">
        <v>6</v>
      </c>
      <c r="B26" s="29" t="s">
        <v>47</v>
      </c>
      <c r="C26" s="39">
        <f t="shared" si="0"/>
        <v>0.02648148148148148</v>
      </c>
      <c r="D26" s="14">
        <f t="shared" si="1"/>
        <v>77</v>
      </c>
      <c r="E26" s="19">
        <v>5</v>
      </c>
      <c r="F26" s="66"/>
      <c r="G26" s="14">
        <v>24</v>
      </c>
      <c r="H26" s="32" t="s">
        <v>75</v>
      </c>
      <c r="I26" s="51">
        <v>0.026273148148148153</v>
      </c>
      <c r="J26" s="16" t="s">
        <v>61</v>
      </c>
      <c r="K26" s="52">
        <f t="shared" si="2"/>
        <v>0.005711553945249599</v>
      </c>
    </row>
    <row r="27" spans="1:11" ht="12">
      <c r="A27" s="14">
        <v>7</v>
      </c>
      <c r="B27" s="29" t="s">
        <v>127</v>
      </c>
      <c r="C27" s="39">
        <f t="shared" si="0"/>
        <v>0.026990740740740742</v>
      </c>
      <c r="D27" s="14">
        <f t="shared" si="1"/>
        <v>75</v>
      </c>
      <c r="E27" s="19">
        <v>5</v>
      </c>
      <c r="F27" s="66"/>
      <c r="G27" s="14">
        <v>25</v>
      </c>
      <c r="H27" s="1" t="s">
        <v>87</v>
      </c>
      <c r="I27" s="51">
        <v>0.026342592592592588</v>
      </c>
      <c r="J27" s="16">
        <v>79</v>
      </c>
      <c r="K27" s="52">
        <f t="shared" si="2"/>
        <v>0.005726650563607084</v>
      </c>
    </row>
    <row r="28" spans="1:11" ht="12">
      <c r="A28" s="8">
        <v>8</v>
      </c>
      <c r="B28" s="33" t="s">
        <v>24</v>
      </c>
      <c r="C28" s="40">
        <f t="shared" si="0"/>
        <v>0.027233796296296298</v>
      </c>
      <c r="D28" s="8">
        <f t="shared" si="1"/>
        <v>73</v>
      </c>
      <c r="E28" s="20">
        <v>5</v>
      </c>
      <c r="F28" s="66"/>
      <c r="G28" s="14">
        <v>26</v>
      </c>
      <c r="H28" s="1" t="s">
        <v>23</v>
      </c>
      <c r="I28" s="51">
        <v>0.026354166666666668</v>
      </c>
      <c r="J28" s="16">
        <v>78</v>
      </c>
      <c r="K28" s="52">
        <f t="shared" si="2"/>
        <v>0.005729166666666667</v>
      </c>
    </row>
    <row r="29" spans="1:11" ht="12">
      <c r="A29" s="13">
        <v>1</v>
      </c>
      <c r="B29" s="77" t="s">
        <v>102</v>
      </c>
      <c r="C29" s="38">
        <f t="shared" si="0"/>
        <v>0.02666666666666667</v>
      </c>
      <c r="D29" s="13">
        <f t="shared" si="1"/>
        <v>76</v>
      </c>
      <c r="E29" s="76">
        <v>6</v>
      </c>
      <c r="F29" s="66"/>
      <c r="G29" s="14">
        <v>27</v>
      </c>
      <c r="H29" s="87" t="s">
        <v>47</v>
      </c>
      <c r="I29" s="58">
        <v>0.02648148148148148</v>
      </c>
      <c r="J29" s="16">
        <v>77</v>
      </c>
      <c r="K29" s="52">
        <f t="shared" si="2"/>
        <v>0.005756843800322061</v>
      </c>
    </row>
    <row r="30" spans="1:11" ht="12">
      <c r="A30" s="17">
        <v>2</v>
      </c>
      <c r="B30" s="29" t="s">
        <v>143</v>
      </c>
      <c r="C30" s="39">
        <f t="shared" si="0"/>
        <v>0.0271875</v>
      </c>
      <c r="D30" s="14">
        <f t="shared" si="1"/>
        <v>74</v>
      </c>
      <c r="E30" s="19">
        <v>6</v>
      </c>
      <c r="F30" s="66"/>
      <c r="G30" s="14">
        <v>28</v>
      </c>
      <c r="H30" s="29" t="s">
        <v>102</v>
      </c>
      <c r="I30" s="58">
        <v>0.02666666666666667</v>
      </c>
      <c r="J30" s="16">
        <v>76</v>
      </c>
      <c r="K30" s="52">
        <f t="shared" si="2"/>
        <v>0.005797101449275363</v>
      </c>
    </row>
    <row r="31" spans="1:11" ht="12">
      <c r="A31" s="17">
        <v>3</v>
      </c>
      <c r="B31" s="78" t="s">
        <v>25</v>
      </c>
      <c r="C31" s="39">
        <f t="shared" si="0"/>
        <v>0.027349537037037037</v>
      </c>
      <c r="D31" s="14">
        <f t="shared" si="1"/>
        <v>72</v>
      </c>
      <c r="E31" s="19">
        <v>6</v>
      </c>
      <c r="F31" s="66"/>
      <c r="G31" s="14">
        <v>29</v>
      </c>
      <c r="H31" s="29" t="s">
        <v>127</v>
      </c>
      <c r="I31" s="58">
        <v>0.026990740740740742</v>
      </c>
      <c r="J31" s="16">
        <v>75</v>
      </c>
      <c r="K31" s="52">
        <f t="shared" si="2"/>
        <v>0.00586755233494364</v>
      </c>
    </row>
    <row r="32" spans="1:11" ht="12">
      <c r="A32" s="14">
        <v>4</v>
      </c>
      <c r="B32" s="29" t="s">
        <v>41</v>
      </c>
      <c r="C32" s="39">
        <f t="shared" si="0"/>
        <v>0.02753472222222222</v>
      </c>
      <c r="D32" s="14">
        <f t="shared" si="1"/>
        <v>71</v>
      </c>
      <c r="E32" s="19">
        <v>6</v>
      </c>
      <c r="F32" s="66"/>
      <c r="G32" s="14">
        <v>30</v>
      </c>
      <c r="H32" s="1" t="s">
        <v>143</v>
      </c>
      <c r="I32" s="58">
        <v>0.0271875</v>
      </c>
      <c r="J32" s="16">
        <v>74</v>
      </c>
      <c r="K32" s="52">
        <f t="shared" si="2"/>
        <v>0.005910326086956522</v>
      </c>
    </row>
    <row r="33" spans="1:11" ht="12">
      <c r="A33" s="8">
        <v>5</v>
      </c>
      <c r="B33" s="37" t="s">
        <v>144</v>
      </c>
      <c r="C33" s="40">
        <f t="shared" si="0"/>
        <v>0.028101851851851854</v>
      </c>
      <c r="D33" s="8">
        <f t="shared" si="1"/>
        <v>70</v>
      </c>
      <c r="E33" s="20">
        <v>6</v>
      </c>
      <c r="F33" s="66"/>
      <c r="G33" s="14">
        <v>31</v>
      </c>
      <c r="H33" s="29" t="s">
        <v>24</v>
      </c>
      <c r="I33" s="58">
        <v>0.027233796296296298</v>
      </c>
      <c r="J33" s="16">
        <v>73</v>
      </c>
      <c r="K33" s="52">
        <f t="shared" si="2"/>
        <v>0.005920390499194848</v>
      </c>
    </row>
    <row r="34" spans="1:11" ht="12">
      <c r="A34" s="13">
        <v>1</v>
      </c>
      <c r="B34" s="54" t="s">
        <v>100</v>
      </c>
      <c r="C34" s="38">
        <f t="shared" si="0"/>
        <v>0.028564814814814817</v>
      </c>
      <c r="D34" s="13">
        <f t="shared" si="1"/>
        <v>69</v>
      </c>
      <c r="E34" s="76">
        <v>6</v>
      </c>
      <c r="F34" s="66"/>
      <c r="G34" s="14">
        <v>32</v>
      </c>
      <c r="H34" s="29" t="s">
        <v>25</v>
      </c>
      <c r="I34" s="51">
        <v>0.027349537037037037</v>
      </c>
      <c r="J34" s="16">
        <v>72</v>
      </c>
      <c r="K34" s="52">
        <f t="shared" si="2"/>
        <v>0.0059455515297906604</v>
      </c>
    </row>
    <row r="35" spans="1:11" ht="12">
      <c r="A35" s="14">
        <v>2</v>
      </c>
      <c r="B35" s="78" t="s">
        <v>58</v>
      </c>
      <c r="C35" s="39">
        <f t="shared" si="0"/>
        <v>0.029039351851851854</v>
      </c>
      <c r="D35" s="14">
        <f t="shared" si="1"/>
        <v>68</v>
      </c>
      <c r="E35" s="19">
        <v>6</v>
      </c>
      <c r="F35" s="66"/>
      <c r="G35" s="14">
        <v>33</v>
      </c>
      <c r="H35" s="29" t="s">
        <v>41</v>
      </c>
      <c r="I35" s="51">
        <v>0.02753472222222222</v>
      </c>
      <c r="J35" s="16">
        <v>71</v>
      </c>
      <c r="K35" s="52">
        <f t="shared" si="2"/>
        <v>0.005985809178743961</v>
      </c>
    </row>
    <row r="36" spans="1:11" ht="12">
      <c r="A36" s="14">
        <v>3</v>
      </c>
      <c r="B36" s="32" t="s">
        <v>54</v>
      </c>
      <c r="C36" s="39">
        <f t="shared" si="0"/>
        <v>0.029166666666666664</v>
      </c>
      <c r="D36" s="14">
        <f t="shared" si="1"/>
        <v>67</v>
      </c>
      <c r="E36" s="19">
        <v>6</v>
      </c>
      <c r="F36" s="66"/>
      <c r="G36" s="14">
        <v>34</v>
      </c>
      <c r="H36" s="29" t="s">
        <v>144</v>
      </c>
      <c r="I36" s="51">
        <v>0.028101851851851854</v>
      </c>
      <c r="J36" s="16">
        <v>70</v>
      </c>
      <c r="K36" s="52">
        <f t="shared" si="2"/>
        <v>0.006109098228663447</v>
      </c>
    </row>
    <row r="37" spans="1:11" ht="12">
      <c r="A37" s="14">
        <v>4</v>
      </c>
      <c r="B37" s="32" t="s">
        <v>121</v>
      </c>
      <c r="C37" s="39">
        <f t="shared" si="0"/>
        <v>0.029976851851851852</v>
      </c>
      <c r="D37" s="14">
        <f t="shared" si="1"/>
        <v>66</v>
      </c>
      <c r="E37" s="19">
        <v>6</v>
      </c>
      <c r="F37" s="66"/>
      <c r="G37" s="14">
        <v>35</v>
      </c>
      <c r="H37" s="32" t="s">
        <v>100</v>
      </c>
      <c r="I37" s="51">
        <v>0.028564814814814817</v>
      </c>
      <c r="J37" s="16">
        <v>69</v>
      </c>
      <c r="K37" s="52">
        <f t="shared" si="2"/>
        <v>0.0062097423510467</v>
      </c>
    </row>
    <row r="38" spans="1:11" ht="12">
      <c r="A38" s="14">
        <v>5</v>
      </c>
      <c r="B38" s="32" t="s">
        <v>43</v>
      </c>
      <c r="C38" s="39">
        <f t="shared" si="0"/>
        <v>0.031435185185185184</v>
      </c>
      <c r="D38" s="14">
        <f t="shared" si="1"/>
        <v>63</v>
      </c>
      <c r="E38" s="19">
        <v>6</v>
      </c>
      <c r="F38" s="66"/>
      <c r="G38" s="14">
        <v>36</v>
      </c>
      <c r="H38" s="29" t="s">
        <v>58</v>
      </c>
      <c r="I38" s="51">
        <v>0.029039351851851854</v>
      </c>
      <c r="J38" s="16">
        <v>68</v>
      </c>
      <c r="K38" s="52">
        <f t="shared" si="2"/>
        <v>0.006312902576489534</v>
      </c>
    </row>
    <row r="39" spans="1:11" ht="12">
      <c r="A39" s="8">
        <v>6</v>
      </c>
      <c r="B39" s="37" t="s">
        <v>39</v>
      </c>
      <c r="C39" s="40">
        <f t="shared" si="0"/>
        <v>0.03170138888888889</v>
      </c>
      <c r="D39" s="8">
        <f t="shared" si="1"/>
        <v>61</v>
      </c>
      <c r="E39" s="20">
        <v>6</v>
      </c>
      <c r="F39" s="66"/>
      <c r="G39" s="14">
        <v>37</v>
      </c>
      <c r="H39" s="32" t="s">
        <v>54</v>
      </c>
      <c r="I39" s="51">
        <v>0.029166666666666664</v>
      </c>
      <c r="J39" s="16">
        <v>67</v>
      </c>
      <c r="K39" s="52">
        <f t="shared" si="2"/>
        <v>0.006340579710144927</v>
      </c>
    </row>
    <row r="40" spans="1:11" ht="12.75">
      <c r="A40" s="13">
        <v>7</v>
      </c>
      <c r="B40" s="54" t="s">
        <v>56</v>
      </c>
      <c r="C40" s="38">
        <f t="shared" si="0"/>
        <v>0.030138888888888885</v>
      </c>
      <c r="D40" s="13">
        <f t="shared" si="1"/>
        <v>64</v>
      </c>
      <c r="E40" s="76">
        <v>6</v>
      </c>
      <c r="F40" s="66"/>
      <c r="G40" s="14">
        <v>38</v>
      </c>
      <c r="H40" s="56" t="s">
        <v>121</v>
      </c>
      <c r="I40" s="51">
        <v>0.029976851851851852</v>
      </c>
      <c r="J40" s="16">
        <v>66</v>
      </c>
      <c r="K40" s="52">
        <f t="shared" si="2"/>
        <v>0.00651670692431562</v>
      </c>
    </row>
    <row r="41" spans="1:11" ht="12" customHeight="1">
      <c r="A41" s="14">
        <v>1</v>
      </c>
      <c r="B41" s="78" t="s">
        <v>26</v>
      </c>
      <c r="C41" s="39">
        <f t="shared" si="0"/>
        <v>0.031435185185185184</v>
      </c>
      <c r="D41" s="14">
        <f t="shared" si="1"/>
        <v>62</v>
      </c>
      <c r="E41" s="19">
        <v>6</v>
      </c>
      <c r="F41" s="66"/>
      <c r="G41" s="14">
        <v>39</v>
      </c>
      <c r="H41" s="1" t="s">
        <v>94</v>
      </c>
      <c r="I41" s="51">
        <v>0.030104166666666668</v>
      </c>
      <c r="J41" s="16">
        <v>65</v>
      </c>
      <c r="K41" s="52">
        <f t="shared" si="2"/>
        <v>0.0065443840579710155</v>
      </c>
    </row>
    <row r="42" spans="1:11" ht="12" customHeight="1">
      <c r="A42" s="14">
        <v>2</v>
      </c>
      <c r="B42" s="29" t="s">
        <v>38</v>
      </c>
      <c r="C42" s="39">
        <f t="shared" si="0"/>
        <v>0.03186342592592593</v>
      </c>
      <c r="D42" s="14">
        <f t="shared" si="1"/>
        <v>60</v>
      </c>
      <c r="E42" s="19">
        <v>6</v>
      </c>
      <c r="F42" s="66"/>
      <c r="G42" s="14">
        <v>40</v>
      </c>
      <c r="H42" s="1" t="s">
        <v>56</v>
      </c>
      <c r="I42" s="51">
        <v>0.030138888888888885</v>
      </c>
      <c r="J42" s="16">
        <v>64</v>
      </c>
      <c r="K42" s="52">
        <f t="shared" si="2"/>
        <v>0.006551932367149758</v>
      </c>
    </row>
    <row r="43" spans="1:11" ht="12" customHeight="1">
      <c r="A43" s="14">
        <v>3</v>
      </c>
      <c r="B43" s="29" t="s">
        <v>44</v>
      </c>
      <c r="C43" s="39">
        <f t="shared" si="0"/>
        <v>0.033032407407407406</v>
      </c>
      <c r="D43" s="14">
        <f t="shared" si="1"/>
        <v>59</v>
      </c>
      <c r="E43" s="19">
        <v>7</v>
      </c>
      <c r="F43" s="66"/>
      <c r="G43" s="14">
        <v>41</v>
      </c>
      <c r="H43" s="29" t="s">
        <v>43</v>
      </c>
      <c r="I43" s="107">
        <v>0.031435185185185184</v>
      </c>
      <c r="J43" s="16">
        <v>63</v>
      </c>
      <c r="K43" s="52">
        <f t="shared" si="2"/>
        <v>0.006833735909822867</v>
      </c>
    </row>
    <row r="44" spans="1:11" ht="12" customHeight="1">
      <c r="A44" s="14">
        <v>4</v>
      </c>
      <c r="B44" s="29" t="s">
        <v>57</v>
      </c>
      <c r="C44" s="39">
        <f t="shared" si="0"/>
        <v>0.03333333333333333</v>
      </c>
      <c r="D44" s="14">
        <f t="shared" si="1"/>
        <v>58</v>
      </c>
      <c r="E44" s="19">
        <v>7</v>
      </c>
      <c r="F44" s="66"/>
      <c r="G44" s="14">
        <v>42</v>
      </c>
      <c r="H44" s="29" t="s">
        <v>26</v>
      </c>
      <c r="I44" s="107">
        <v>0.031435185185185184</v>
      </c>
      <c r="J44" s="16">
        <v>62</v>
      </c>
      <c r="K44" s="52">
        <f t="shared" si="2"/>
        <v>0.006833735909822867</v>
      </c>
    </row>
    <row r="45" spans="1:11" ht="12" customHeight="1">
      <c r="A45" s="8">
        <v>5</v>
      </c>
      <c r="B45" s="37" t="s">
        <v>59</v>
      </c>
      <c r="C45" s="40">
        <f t="shared" si="0"/>
        <v>0.03428240740740741</v>
      </c>
      <c r="D45" s="8">
        <f t="shared" si="1"/>
        <v>56</v>
      </c>
      <c r="E45" s="20">
        <v>7</v>
      </c>
      <c r="F45" s="66"/>
      <c r="G45" s="14">
        <v>43</v>
      </c>
      <c r="H45" s="29" t="s">
        <v>39</v>
      </c>
      <c r="I45" s="107">
        <v>0.03170138888888889</v>
      </c>
      <c r="J45" s="16">
        <v>61</v>
      </c>
      <c r="K45" s="52">
        <f t="shared" si="2"/>
        <v>0.006891606280193237</v>
      </c>
    </row>
    <row r="46" spans="1:11" ht="12" customHeight="1">
      <c r="A46" s="13">
        <v>6</v>
      </c>
      <c r="B46" s="54" t="s">
        <v>94</v>
      </c>
      <c r="C46" s="38">
        <f t="shared" si="0"/>
        <v>0.030104166666666668</v>
      </c>
      <c r="D46" s="13">
        <f t="shared" si="1"/>
        <v>65</v>
      </c>
      <c r="E46" s="76">
        <v>7</v>
      </c>
      <c r="F46" s="66"/>
      <c r="G46" s="14">
        <v>44</v>
      </c>
      <c r="H46" s="32" t="s">
        <v>38</v>
      </c>
      <c r="I46" s="107">
        <v>0.03186342592592593</v>
      </c>
      <c r="J46" s="16">
        <v>60</v>
      </c>
      <c r="K46" s="52">
        <f t="shared" si="2"/>
        <v>0.006926831723027376</v>
      </c>
    </row>
    <row r="47" spans="1:11" ht="12" customHeight="1">
      <c r="A47" s="189">
        <v>7</v>
      </c>
      <c r="B47" s="37" t="s">
        <v>45</v>
      </c>
      <c r="C47" s="67">
        <f t="shared" si="0"/>
        <v>0.033854166666666664</v>
      </c>
      <c r="D47" s="189">
        <f t="shared" si="1"/>
        <v>57</v>
      </c>
      <c r="E47" s="20">
        <v>7</v>
      </c>
      <c r="F47" s="190"/>
      <c r="G47" s="14">
        <v>45</v>
      </c>
      <c r="H47" s="29" t="s">
        <v>44</v>
      </c>
      <c r="I47" s="107">
        <v>0.033032407407407406</v>
      </c>
      <c r="J47" s="16">
        <v>59</v>
      </c>
      <c r="K47" s="52">
        <f t="shared" si="2"/>
        <v>0.007180958132045089</v>
      </c>
    </row>
    <row r="48" spans="1:11" ht="12" customHeight="1">
      <c r="A48" s="5"/>
      <c r="B48" s="5"/>
      <c r="C48" s="5"/>
      <c r="D48" s="5"/>
      <c r="E48" s="5"/>
      <c r="F48" s="190"/>
      <c r="G48" s="14">
        <v>46</v>
      </c>
      <c r="H48" s="29" t="s">
        <v>57</v>
      </c>
      <c r="I48" s="107">
        <v>0.03333333333333333</v>
      </c>
      <c r="J48" s="16">
        <v>58</v>
      </c>
      <c r="K48" s="52">
        <f t="shared" si="2"/>
        <v>0.007246376811594203</v>
      </c>
    </row>
    <row r="49" spans="1:11" ht="12" customHeight="1">
      <c r="A49" s="5"/>
      <c r="B49" s="5"/>
      <c r="C49" s="5"/>
      <c r="D49" s="5"/>
      <c r="E49" s="5"/>
      <c r="F49" s="190"/>
      <c r="G49" s="14">
        <v>47</v>
      </c>
      <c r="H49" s="29" t="s">
        <v>45</v>
      </c>
      <c r="I49" s="107">
        <v>0.033854166666666664</v>
      </c>
      <c r="J49" s="16">
        <v>57</v>
      </c>
      <c r="K49" s="52">
        <f t="shared" si="2"/>
        <v>0.007359601449275362</v>
      </c>
    </row>
    <row r="50" spans="1:11" ht="12" customHeight="1">
      <c r="A50" s="5"/>
      <c r="B50" s="5"/>
      <c r="C50" s="5"/>
      <c r="D50" s="5"/>
      <c r="E50" s="5"/>
      <c r="F50" s="190"/>
      <c r="G50" s="8">
        <v>48</v>
      </c>
      <c r="H50" s="33" t="s">
        <v>59</v>
      </c>
      <c r="I50" s="108">
        <v>0.03428240740740741</v>
      </c>
      <c r="J50" s="16">
        <v>56</v>
      </c>
      <c r="K50" s="53">
        <f t="shared" si="2"/>
        <v>0.0074526972624798715</v>
      </c>
    </row>
    <row r="51" spans="2:253" ht="12" customHeight="1">
      <c r="B51" s="2"/>
      <c r="C51" s="2"/>
      <c r="E51" s="2"/>
      <c r="F51" s="2"/>
      <c r="H51" s="2"/>
      <c r="I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11" ht="12" customHeight="1">
      <c r="A52" s="5"/>
      <c r="B52" s="3"/>
      <c r="C52" s="106"/>
      <c r="D52" s="5"/>
      <c r="E52" s="2"/>
      <c r="F52" s="129"/>
      <c r="H52" s="2"/>
      <c r="I52" s="2"/>
      <c r="K52" s="2"/>
    </row>
    <row r="53" spans="8:11" ht="10.5" customHeight="1">
      <c r="H53" s="2"/>
      <c r="I53" s="2"/>
      <c r="K53" s="2"/>
    </row>
    <row r="54" spans="8:11" ht="10.5" customHeight="1">
      <c r="H54" s="2"/>
      <c r="I54" s="2"/>
      <c r="K54" s="2"/>
    </row>
    <row r="55" spans="8:11" ht="10.5" customHeight="1">
      <c r="H55" s="2"/>
      <c r="I55" s="2"/>
      <c r="K55" s="2"/>
    </row>
    <row r="56" spans="8:10" ht="10.5" customHeight="1">
      <c r="H56" s="2"/>
      <c r="I56" s="2"/>
      <c r="J56" s="124"/>
    </row>
    <row r="57" spans="8:10" ht="10.5" customHeight="1">
      <c r="H57" s="2"/>
      <c r="I57" s="2"/>
      <c r="J57" s="5"/>
    </row>
    <row r="58" spans="8:10" ht="10.5" customHeight="1">
      <c r="H58" s="2"/>
      <c r="I58" s="2"/>
      <c r="J58" s="5"/>
    </row>
    <row r="59" spans="8:9" ht="10.5" customHeight="1">
      <c r="H59" s="2"/>
      <c r="I59" s="2"/>
    </row>
    <row r="60" spans="8:9" ht="10.5" customHeight="1">
      <c r="H60" s="2"/>
      <c r="I60" s="2"/>
    </row>
    <row r="61" spans="8:9" ht="10.5" customHeight="1">
      <c r="H61" s="2"/>
      <c r="I61" s="2"/>
    </row>
    <row r="62" spans="8:9" ht="10.5" customHeight="1">
      <c r="H62" s="2"/>
      <c r="I62" s="2"/>
    </row>
    <row r="63" spans="8:9" ht="10.5" customHeight="1">
      <c r="H63" s="2"/>
      <c r="I63" s="2"/>
    </row>
    <row r="64" spans="8:9" ht="10.5" customHeight="1">
      <c r="H64" s="2"/>
      <c r="I64" s="2"/>
    </row>
    <row r="65" spans="8:9" ht="10.5" customHeight="1">
      <c r="H65" s="2"/>
      <c r="I65" s="2"/>
    </row>
    <row r="66" spans="8:9" ht="10.5" customHeight="1">
      <c r="H66" s="2"/>
      <c r="I66" s="2"/>
    </row>
    <row r="67" spans="8:9" ht="10.5" customHeight="1">
      <c r="H67" s="2"/>
      <c r="I67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143"/>
  <sheetViews>
    <sheetView showGridLines="0" zoomScalePageLayoutView="0" workbookViewId="0" topLeftCell="A1">
      <selection activeCell="H11" sqref="H11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4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46" bestFit="1" customWidth="1"/>
    <col min="9" max="9" width="6.140625" style="2" bestFit="1" customWidth="1"/>
    <col min="10" max="10" width="7.140625" style="49" customWidth="1"/>
    <col min="11" max="11" width="15.57421875" style="31" customWidth="1"/>
    <col min="12" max="16384" width="13.57421875" style="1" customWidth="1"/>
  </cols>
  <sheetData>
    <row r="1" spans="1:11" s="6" customFormat="1" ht="18.75" customHeight="1">
      <c r="A1" s="246" t="s">
        <v>153</v>
      </c>
      <c r="B1" s="245"/>
      <c r="C1" s="245"/>
      <c r="D1" s="245"/>
      <c r="E1" s="245"/>
      <c r="F1" s="245"/>
      <c r="G1" s="245"/>
      <c r="H1" s="245"/>
      <c r="I1" s="245"/>
      <c r="J1" s="48">
        <v>3.1</v>
      </c>
      <c r="K1" s="6" t="s">
        <v>19</v>
      </c>
    </row>
    <row r="2" spans="1:11" s="2" customFormat="1" ht="12">
      <c r="A2" s="21" t="s">
        <v>5</v>
      </c>
      <c r="B2" s="21" t="s">
        <v>7</v>
      </c>
      <c r="C2" s="10" t="s">
        <v>0</v>
      </c>
      <c r="D2" s="9" t="s">
        <v>1</v>
      </c>
      <c r="E2" s="11" t="s">
        <v>27</v>
      </c>
      <c r="F2" s="9" t="s">
        <v>5</v>
      </c>
      <c r="G2" s="7" t="s">
        <v>6</v>
      </c>
      <c r="H2" s="45" t="s">
        <v>0</v>
      </c>
      <c r="I2" s="9" t="s">
        <v>1</v>
      </c>
      <c r="J2" s="9" t="s">
        <v>18</v>
      </c>
      <c r="K2" s="35" t="s">
        <v>14</v>
      </c>
    </row>
    <row r="3" spans="1:11" ht="12.75" customHeight="1">
      <c r="A3" s="23">
        <v>1</v>
      </c>
      <c r="B3" s="77" t="s">
        <v>114</v>
      </c>
      <c r="C3" s="38">
        <f aca="true" t="shared" si="0" ref="C3:C46">VLOOKUP($B3,$G$2:$I$49,2,FALSE)</f>
        <v>0.013564814814814816</v>
      </c>
      <c r="D3" s="15">
        <f aca="true" t="shared" si="1" ref="D3:D46">VLOOKUP($B3,$G$2:$I$49,3,FALSE)</f>
        <v>100</v>
      </c>
      <c r="E3" s="22">
        <v>1</v>
      </c>
      <c r="F3" s="13">
        <v>1</v>
      </c>
      <c r="G3" s="54" t="s">
        <v>152</v>
      </c>
      <c r="H3" s="98">
        <v>0.012824074074074073</v>
      </c>
      <c r="I3" s="25" t="s">
        <v>61</v>
      </c>
      <c r="J3" s="50">
        <f aca="true" t="shared" si="2" ref="J3:J49">H3/J$1</f>
        <v>0.004136798088410991</v>
      </c>
      <c r="K3" s="36" t="s">
        <v>109</v>
      </c>
    </row>
    <row r="4" spans="1:11" ht="12.75" customHeight="1">
      <c r="A4" s="17">
        <v>2</v>
      </c>
      <c r="B4" s="78" t="s">
        <v>76</v>
      </c>
      <c r="C4" s="39">
        <f t="shared" si="0"/>
        <v>0.0140625</v>
      </c>
      <c r="D4" s="12">
        <f t="shared" si="1"/>
        <v>99</v>
      </c>
      <c r="E4" s="18">
        <v>1</v>
      </c>
      <c r="F4" s="14">
        <v>2</v>
      </c>
      <c r="G4" s="29" t="s">
        <v>114</v>
      </c>
      <c r="H4" s="100">
        <v>0.013564814814814816</v>
      </c>
      <c r="I4" s="16">
        <v>100</v>
      </c>
      <c r="J4" s="52">
        <f t="shared" si="2"/>
        <v>0.004375746714456392</v>
      </c>
      <c r="K4" s="36" t="s">
        <v>120</v>
      </c>
    </row>
    <row r="5" spans="1:11" ht="12.75" customHeight="1">
      <c r="A5" s="17">
        <v>3</v>
      </c>
      <c r="B5" s="78" t="s">
        <v>20</v>
      </c>
      <c r="C5" s="39">
        <f t="shared" si="0"/>
        <v>0.014432870370370372</v>
      </c>
      <c r="D5" s="12">
        <f t="shared" si="1"/>
        <v>98</v>
      </c>
      <c r="E5" s="18">
        <v>1</v>
      </c>
      <c r="F5" s="14">
        <v>3</v>
      </c>
      <c r="G5" s="32" t="s">
        <v>76</v>
      </c>
      <c r="H5" s="100">
        <v>0.0140625</v>
      </c>
      <c r="I5" s="16">
        <v>99</v>
      </c>
      <c r="J5" s="52">
        <f t="shared" si="2"/>
        <v>0.0045362903225806455</v>
      </c>
      <c r="K5" s="36"/>
    </row>
    <row r="6" spans="1:11" ht="12.75" customHeight="1">
      <c r="A6" s="17">
        <v>4</v>
      </c>
      <c r="B6" s="29" t="s">
        <v>107</v>
      </c>
      <c r="C6" s="39">
        <f t="shared" si="0"/>
        <v>0.014895833333333332</v>
      </c>
      <c r="D6" s="12">
        <f t="shared" si="1"/>
        <v>97</v>
      </c>
      <c r="E6" s="18">
        <v>1</v>
      </c>
      <c r="F6" s="14">
        <v>4</v>
      </c>
      <c r="G6" s="29" t="s">
        <v>20</v>
      </c>
      <c r="H6" s="100">
        <v>0.014432870370370372</v>
      </c>
      <c r="I6" s="16">
        <v>98</v>
      </c>
      <c r="J6" s="52">
        <f t="shared" si="2"/>
        <v>0.004655764635603346</v>
      </c>
      <c r="K6" s="36"/>
    </row>
    <row r="7" spans="1:11" ht="12.75" customHeight="1">
      <c r="A7" s="14">
        <v>5</v>
      </c>
      <c r="B7" s="29" t="s">
        <v>105</v>
      </c>
      <c r="C7" s="39">
        <f t="shared" si="0"/>
        <v>0.016261574074074074</v>
      </c>
      <c r="D7" s="12">
        <f t="shared" si="1"/>
        <v>92</v>
      </c>
      <c r="E7" s="18">
        <v>1</v>
      </c>
      <c r="F7" s="14">
        <v>5</v>
      </c>
      <c r="G7" s="32" t="s">
        <v>107</v>
      </c>
      <c r="H7" s="100">
        <v>0.014895833333333332</v>
      </c>
      <c r="I7" s="16">
        <v>97</v>
      </c>
      <c r="J7" s="52">
        <f t="shared" si="2"/>
        <v>0.00480510752688172</v>
      </c>
      <c r="K7" s="36"/>
    </row>
    <row r="8" spans="1:11" ht="12.75" customHeight="1">
      <c r="A8" s="13">
        <v>1</v>
      </c>
      <c r="B8" s="77" t="s">
        <v>92</v>
      </c>
      <c r="C8" s="38">
        <f t="shared" si="0"/>
        <v>0.015439814814814816</v>
      </c>
      <c r="D8" s="15">
        <f t="shared" si="1"/>
        <v>96</v>
      </c>
      <c r="E8" s="22">
        <v>2</v>
      </c>
      <c r="F8" s="14">
        <v>6</v>
      </c>
      <c r="G8" s="32" t="s">
        <v>92</v>
      </c>
      <c r="H8" s="100">
        <v>0.015439814814814816</v>
      </c>
      <c r="I8" s="16">
        <v>96</v>
      </c>
      <c r="J8" s="52">
        <f t="shared" si="2"/>
        <v>0.0049805854241338115</v>
      </c>
      <c r="K8" s="36"/>
    </row>
    <row r="9" spans="1:11" ht="12.75" customHeight="1">
      <c r="A9" s="14">
        <v>2</v>
      </c>
      <c r="B9" s="32" t="s">
        <v>111</v>
      </c>
      <c r="C9" s="39">
        <f t="shared" si="0"/>
        <v>0.01545138888888889</v>
      </c>
      <c r="D9" s="12">
        <f t="shared" si="1"/>
        <v>95</v>
      </c>
      <c r="E9" s="18">
        <v>2</v>
      </c>
      <c r="F9" s="14">
        <v>7</v>
      </c>
      <c r="G9" s="87" t="s">
        <v>111</v>
      </c>
      <c r="H9" s="100">
        <v>0.01545138888888889</v>
      </c>
      <c r="I9" s="16">
        <v>95</v>
      </c>
      <c r="J9" s="52">
        <f t="shared" si="2"/>
        <v>0.004984318996415771</v>
      </c>
      <c r="K9" s="36"/>
    </row>
    <row r="10" spans="1:11" ht="12.75" customHeight="1">
      <c r="A10" s="14">
        <v>3</v>
      </c>
      <c r="B10" s="78" t="s">
        <v>116</v>
      </c>
      <c r="C10" s="39">
        <f t="shared" si="0"/>
        <v>0.01628472222222222</v>
      </c>
      <c r="D10" s="12">
        <f t="shared" si="1"/>
        <v>91</v>
      </c>
      <c r="E10" s="18">
        <v>2</v>
      </c>
      <c r="F10" s="14">
        <v>8</v>
      </c>
      <c r="G10" s="87" t="s">
        <v>98</v>
      </c>
      <c r="H10" s="100">
        <v>0.01587962962962963</v>
      </c>
      <c r="I10" s="16">
        <v>94</v>
      </c>
      <c r="J10" s="52">
        <f t="shared" si="2"/>
        <v>0.005122461170848267</v>
      </c>
      <c r="K10" s="36"/>
    </row>
    <row r="11" spans="1:11" ht="12.75" customHeight="1">
      <c r="A11" s="8">
        <v>4</v>
      </c>
      <c r="B11" s="33" t="s">
        <v>96</v>
      </c>
      <c r="C11" s="40">
        <f t="shared" si="0"/>
        <v>0.017002314814814814</v>
      </c>
      <c r="D11" s="74">
        <f t="shared" si="1"/>
        <v>86</v>
      </c>
      <c r="E11" s="75">
        <v>2</v>
      </c>
      <c r="F11" s="14">
        <v>9</v>
      </c>
      <c r="G11" s="32" t="s">
        <v>46</v>
      </c>
      <c r="H11" s="100">
        <v>0.01613425925925926</v>
      </c>
      <c r="I11" s="16">
        <v>93</v>
      </c>
      <c r="J11" s="52">
        <f t="shared" si="2"/>
        <v>0.0052045997610513746</v>
      </c>
      <c r="K11" s="36"/>
    </row>
    <row r="12" spans="1:11" ht="12.75" customHeight="1">
      <c r="A12" s="13">
        <v>1</v>
      </c>
      <c r="B12" s="54" t="s">
        <v>46</v>
      </c>
      <c r="C12" s="38">
        <f aca="true" t="shared" si="3" ref="C12:C17">VLOOKUP($B12,$G$2:$I$49,2,FALSE)</f>
        <v>0.01613425925925926</v>
      </c>
      <c r="D12" s="15">
        <f aca="true" t="shared" si="4" ref="D12:D17">VLOOKUP($B12,$G$2:$I$49,3,FALSE)</f>
        <v>93</v>
      </c>
      <c r="E12" s="22">
        <v>3</v>
      </c>
      <c r="F12" s="14">
        <v>10</v>
      </c>
      <c r="G12" s="29" t="s">
        <v>105</v>
      </c>
      <c r="H12" s="100">
        <v>0.016261574074074074</v>
      </c>
      <c r="I12" s="16">
        <v>92</v>
      </c>
      <c r="J12" s="52">
        <f t="shared" si="2"/>
        <v>0.005245669056152927</v>
      </c>
      <c r="K12" s="36"/>
    </row>
    <row r="13" spans="1:11" ht="12.75" customHeight="1">
      <c r="A13" s="14">
        <v>2</v>
      </c>
      <c r="B13" s="78" t="s">
        <v>53</v>
      </c>
      <c r="C13" s="39">
        <f t="shared" si="3"/>
        <v>0.01659722222222222</v>
      </c>
      <c r="D13" s="12">
        <f t="shared" si="4"/>
        <v>89</v>
      </c>
      <c r="E13" s="18">
        <v>3</v>
      </c>
      <c r="F13" s="14">
        <v>11</v>
      </c>
      <c r="G13" s="1" t="s">
        <v>116</v>
      </c>
      <c r="H13" s="100">
        <v>0.01628472222222222</v>
      </c>
      <c r="I13" s="16">
        <v>91</v>
      </c>
      <c r="J13" s="52">
        <f t="shared" si="2"/>
        <v>0.005253136200716845</v>
      </c>
      <c r="K13" s="36"/>
    </row>
    <row r="14" spans="1:11" ht="12.75" customHeight="1">
      <c r="A14" s="14">
        <v>3</v>
      </c>
      <c r="B14" s="29" t="s">
        <v>128</v>
      </c>
      <c r="C14" s="39">
        <f t="shared" si="3"/>
        <v>0.016689814814814817</v>
      </c>
      <c r="D14" s="12">
        <f t="shared" si="4"/>
        <v>88</v>
      </c>
      <c r="E14" s="18">
        <v>3</v>
      </c>
      <c r="F14" s="14">
        <v>12</v>
      </c>
      <c r="G14" s="31" t="s">
        <v>73</v>
      </c>
      <c r="H14" s="100">
        <v>0.01636574074074074</v>
      </c>
      <c r="I14" s="16">
        <v>90</v>
      </c>
      <c r="J14" s="52">
        <f t="shared" si="2"/>
        <v>0.005279271206690561</v>
      </c>
      <c r="K14" s="36"/>
    </row>
    <row r="15" spans="1:11" ht="12.75" customHeight="1">
      <c r="A15" s="14">
        <v>4</v>
      </c>
      <c r="B15" s="29" t="s">
        <v>29</v>
      </c>
      <c r="C15" s="39">
        <f t="shared" si="3"/>
        <v>0.016724537037037034</v>
      </c>
      <c r="D15" s="12">
        <f t="shared" si="4"/>
        <v>87</v>
      </c>
      <c r="E15" s="18">
        <v>3</v>
      </c>
      <c r="F15" s="14">
        <v>13</v>
      </c>
      <c r="G15" s="29" t="s">
        <v>53</v>
      </c>
      <c r="H15" s="100">
        <v>0.01659722222222222</v>
      </c>
      <c r="I15" s="16">
        <v>89</v>
      </c>
      <c r="J15" s="52">
        <f t="shared" si="2"/>
        <v>0.005353942652329749</v>
      </c>
      <c r="K15" s="36"/>
    </row>
    <row r="16" spans="1:11" ht="12.75" customHeight="1">
      <c r="A16" s="14">
        <v>5</v>
      </c>
      <c r="B16" s="78" t="s">
        <v>117</v>
      </c>
      <c r="C16" s="39">
        <f t="shared" si="3"/>
        <v>0.017395833333333336</v>
      </c>
      <c r="D16" s="12">
        <f t="shared" si="4"/>
        <v>81</v>
      </c>
      <c r="E16" s="18">
        <v>3</v>
      </c>
      <c r="F16" s="14">
        <v>14</v>
      </c>
      <c r="G16" s="29" t="s">
        <v>128</v>
      </c>
      <c r="H16" s="100">
        <v>0.016689814814814817</v>
      </c>
      <c r="I16" s="16">
        <v>88</v>
      </c>
      <c r="J16" s="52">
        <f t="shared" si="2"/>
        <v>0.0053838112305854245</v>
      </c>
      <c r="K16" s="36"/>
    </row>
    <row r="17" spans="1:11" ht="12.75" customHeight="1">
      <c r="A17" s="8">
        <v>6</v>
      </c>
      <c r="B17" s="78" t="s">
        <v>21</v>
      </c>
      <c r="C17" s="39">
        <f t="shared" si="3"/>
        <v>0.017731481481481483</v>
      </c>
      <c r="D17" s="12">
        <f t="shared" si="4"/>
        <v>80</v>
      </c>
      <c r="E17" s="18">
        <v>3</v>
      </c>
      <c r="F17" s="14">
        <v>15</v>
      </c>
      <c r="G17" s="29" t="s">
        <v>29</v>
      </c>
      <c r="H17" s="100">
        <v>0.016724537037037034</v>
      </c>
      <c r="I17" s="16">
        <v>87</v>
      </c>
      <c r="J17" s="52">
        <f t="shared" si="2"/>
        <v>0.005395011947431301</v>
      </c>
      <c r="K17" s="36"/>
    </row>
    <row r="18" spans="1:11" ht="12.75" customHeight="1">
      <c r="A18" s="13">
        <v>1</v>
      </c>
      <c r="B18" s="77" t="s">
        <v>98</v>
      </c>
      <c r="C18" s="38">
        <f t="shared" si="0"/>
        <v>0.01587962962962963</v>
      </c>
      <c r="D18" s="15">
        <f t="shared" si="1"/>
        <v>94</v>
      </c>
      <c r="E18" s="22">
        <v>4</v>
      </c>
      <c r="F18" s="14">
        <v>16</v>
      </c>
      <c r="G18" s="1" t="s">
        <v>96</v>
      </c>
      <c r="H18" s="100">
        <v>0.017002314814814814</v>
      </c>
      <c r="I18" s="16">
        <v>86</v>
      </c>
      <c r="J18" s="52">
        <f t="shared" si="2"/>
        <v>0.005484617682198327</v>
      </c>
      <c r="K18" s="36"/>
    </row>
    <row r="19" spans="1:11" ht="12.75" customHeight="1">
      <c r="A19" s="14">
        <v>2</v>
      </c>
      <c r="B19" s="78" t="s">
        <v>73</v>
      </c>
      <c r="C19" s="39">
        <f t="shared" si="0"/>
        <v>0.01636574074074074</v>
      </c>
      <c r="D19" s="12">
        <f t="shared" si="1"/>
        <v>90</v>
      </c>
      <c r="E19" s="19">
        <v>4</v>
      </c>
      <c r="F19" s="14">
        <v>17</v>
      </c>
      <c r="G19" s="32" t="s">
        <v>101</v>
      </c>
      <c r="H19" s="100">
        <v>0.017037037037037038</v>
      </c>
      <c r="I19" s="16">
        <v>85</v>
      </c>
      <c r="J19" s="52">
        <f t="shared" si="2"/>
        <v>0.005495818399044206</v>
      </c>
      <c r="K19" s="36"/>
    </row>
    <row r="20" spans="1:11" ht="12.75" customHeight="1">
      <c r="A20" s="14">
        <v>3</v>
      </c>
      <c r="B20" s="78" t="s">
        <v>101</v>
      </c>
      <c r="C20" s="39">
        <f t="shared" si="0"/>
        <v>0.017037037037037038</v>
      </c>
      <c r="D20" s="12">
        <f t="shared" si="1"/>
        <v>85</v>
      </c>
      <c r="E20" s="19">
        <v>4</v>
      </c>
      <c r="F20" s="14">
        <v>18</v>
      </c>
      <c r="G20" s="32" t="s">
        <v>36</v>
      </c>
      <c r="H20" s="100">
        <v>0.017083333333333336</v>
      </c>
      <c r="I20" s="16">
        <v>84</v>
      </c>
      <c r="J20" s="52">
        <f t="shared" si="2"/>
        <v>0.0055107526881720435</v>
      </c>
      <c r="K20" s="36"/>
    </row>
    <row r="21" spans="1:11" ht="12.75" customHeight="1">
      <c r="A21" s="14">
        <v>4</v>
      </c>
      <c r="B21" s="29" t="s">
        <v>36</v>
      </c>
      <c r="C21" s="39">
        <f t="shared" si="0"/>
        <v>0.017083333333333336</v>
      </c>
      <c r="D21" s="12">
        <f t="shared" si="1"/>
        <v>84</v>
      </c>
      <c r="E21" s="19">
        <v>4</v>
      </c>
      <c r="F21" s="14">
        <v>19</v>
      </c>
      <c r="G21" s="29" t="s">
        <v>109</v>
      </c>
      <c r="H21" s="100">
        <v>0.017187499999999998</v>
      </c>
      <c r="I21" s="16">
        <v>83</v>
      </c>
      <c r="J21" s="52">
        <f t="shared" si="2"/>
        <v>0.005544354838709677</v>
      </c>
      <c r="K21" s="36"/>
    </row>
    <row r="22" spans="1:11" ht="12.75" customHeight="1">
      <c r="A22" s="14">
        <v>5</v>
      </c>
      <c r="B22" s="78" t="s">
        <v>109</v>
      </c>
      <c r="C22" s="39">
        <f t="shared" si="0"/>
        <v>0.017187499999999998</v>
      </c>
      <c r="D22" s="12">
        <f t="shared" si="1"/>
        <v>83</v>
      </c>
      <c r="E22" s="19">
        <v>4</v>
      </c>
      <c r="F22" s="14">
        <v>20</v>
      </c>
      <c r="G22" s="29" t="s">
        <v>52</v>
      </c>
      <c r="H22" s="100">
        <v>0.01724537037037037</v>
      </c>
      <c r="I22" s="16">
        <v>82</v>
      </c>
      <c r="J22" s="52">
        <f t="shared" si="2"/>
        <v>0.005563022700119474</v>
      </c>
      <c r="K22" s="36"/>
    </row>
    <row r="23" spans="1:11" ht="12.75" customHeight="1">
      <c r="A23" s="14">
        <v>6</v>
      </c>
      <c r="B23" s="78" t="s">
        <v>52</v>
      </c>
      <c r="C23" s="39">
        <f t="shared" si="0"/>
        <v>0.01724537037037037</v>
      </c>
      <c r="D23" s="12">
        <f t="shared" si="1"/>
        <v>82</v>
      </c>
      <c r="E23" s="19">
        <v>4</v>
      </c>
      <c r="F23" s="14">
        <v>21</v>
      </c>
      <c r="G23" s="32" t="s">
        <v>117</v>
      </c>
      <c r="H23" s="100">
        <v>0.017395833333333336</v>
      </c>
      <c r="I23" s="16">
        <v>81</v>
      </c>
      <c r="J23" s="52">
        <f t="shared" si="2"/>
        <v>0.005611559139784947</v>
      </c>
      <c r="K23" s="36"/>
    </row>
    <row r="24" spans="1:11" ht="12.75" customHeight="1">
      <c r="A24" s="8">
        <v>7</v>
      </c>
      <c r="B24" s="130" t="s">
        <v>34</v>
      </c>
      <c r="C24" s="40">
        <f t="shared" si="0"/>
        <v>0.018020833333333333</v>
      </c>
      <c r="D24" s="74">
        <f t="shared" si="1"/>
        <v>79</v>
      </c>
      <c r="E24" s="20">
        <v>4</v>
      </c>
      <c r="F24" s="14">
        <v>22</v>
      </c>
      <c r="G24" s="29" t="s">
        <v>21</v>
      </c>
      <c r="H24" s="100">
        <v>0.017731481481481483</v>
      </c>
      <c r="I24" s="16">
        <v>80</v>
      </c>
      <c r="J24" s="52">
        <f t="shared" si="2"/>
        <v>0.005719832735961768</v>
      </c>
      <c r="K24" s="36"/>
    </row>
    <row r="25" spans="1:11" ht="12.75" customHeight="1">
      <c r="A25" s="23">
        <v>1</v>
      </c>
      <c r="B25" s="54" t="s">
        <v>95</v>
      </c>
      <c r="C25" s="38">
        <f t="shared" si="0"/>
        <v>0.018136574074074072</v>
      </c>
      <c r="D25" s="15">
        <f t="shared" si="1"/>
        <v>78</v>
      </c>
      <c r="E25" s="76">
        <v>5</v>
      </c>
      <c r="F25" s="14">
        <v>23</v>
      </c>
      <c r="G25" s="1" t="s">
        <v>34</v>
      </c>
      <c r="H25" s="100">
        <v>0.018020833333333333</v>
      </c>
      <c r="I25" s="16">
        <v>79</v>
      </c>
      <c r="J25" s="52">
        <f t="shared" si="2"/>
        <v>0.005813172043010752</v>
      </c>
      <c r="K25" s="36"/>
    </row>
    <row r="26" spans="1:11" ht="12.75" customHeight="1">
      <c r="A26" s="14">
        <v>2</v>
      </c>
      <c r="B26" s="78" t="s">
        <v>24</v>
      </c>
      <c r="C26" s="39">
        <f t="shared" si="0"/>
        <v>0.019085648148148147</v>
      </c>
      <c r="D26" s="12">
        <f t="shared" si="1"/>
        <v>77</v>
      </c>
      <c r="E26" s="19">
        <v>5</v>
      </c>
      <c r="F26" s="14">
        <v>24</v>
      </c>
      <c r="G26" s="1" t="s">
        <v>95</v>
      </c>
      <c r="H26" s="100">
        <v>0.018136574074074072</v>
      </c>
      <c r="I26" s="16">
        <v>78</v>
      </c>
      <c r="J26" s="52">
        <f t="shared" si="2"/>
        <v>0.005850507765830346</v>
      </c>
      <c r="K26" s="36"/>
    </row>
    <row r="27" spans="1:11" ht="12.75" customHeight="1">
      <c r="A27" s="14">
        <v>3</v>
      </c>
      <c r="B27" s="29" t="s">
        <v>23</v>
      </c>
      <c r="C27" s="39">
        <f t="shared" si="0"/>
        <v>0.019224537037037037</v>
      </c>
      <c r="D27" s="12">
        <f t="shared" si="1"/>
        <v>76</v>
      </c>
      <c r="E27" s="19">
        <v>5</v>
      </c>
      <c r="F27" s="14">
        <v>25</v>
      </c>
      <c r="G27" s="32" t="s">
        <v>24</v>
      </c>
      <c r="H27" s="100">
        <v>0.019085648148148147</v>
      </c>
      <c r="I27" s="16">
        <v>77</v>
      </c>
      <c r="J27" s="52">
        <f t="shared" si="2"/>
        <v>0.006156660692951015</v>
      </c>
      <c r="K27" s="36"/>
    </row>
    <row r="28" spans="1:11" ht="12.75" customHeight="1">
      <c r="A28" s="14">
        <v>4</v>
      </c>
      <c r="B28" s="78" t="s">
        <v>47</v>
      </c>
      <c r="C28" s="39">
        <f t="shared" si="0"/>
        <v>0.019247685185185184</v>
      </c>
      <c r="D28" s="12">
        <f t="shared" si="1"/>
        <v>75</v>
      </c>
      <c r="E28" s="19">
        <v>5</v>
      </c>
      <c r="F28" s="14">
        <v>26</v>
      </c>
      <c r="G28" s="1" t="s">
        <v>23</v>
      </c>
      <c r="H28" s="100">
        <v>0.019224537037037037</v>
      </c>
      <c r="I28" s="16">
        <v>76</v>
      </c>
      <c r="J28" s="52">
        <f t="shared" si="2"/>
        <v>0.006201463560334528</v>
      </c>
      <c r="K28" s="36"/>
    </row>
    <row r="29" spans="1:11" ht="12.75" customHeight="1">
      <c r="A29" s="17">
        <v>5</v>
      </c>
      <c r="B29" s="78" t="s">
        <v>87</v>
      </c>
      <c r="C29" s="39">
        <f t="shared" si="0"/>
        <v>0.019710648148148147</v>
      </c>
      <c r="D29" s="12">
        <f t="shared" si="1"/>
        <v>73</v>
      </c>
      <c r="E29" s="19">
        <v>5</v>
      </c>
      <c r="F29" s="14">
        <v>27</v>
      </c>
      <c r="G29" s="29" t="s">
        <v>47</v>
      </c>
      <c r="H29" s="100">
        <v>0.019247685185185184</v>
      </c>
      <c r="I29" s="16">
        <v>75</v>
      </c>
      <c r="J29" s="52">
        <f t="shared" si="2"/>
        <v>0.0062089307048984466</v>
      </c>
      <c r="K29" s="36"/>
    </row>
    <row r="30" spans="1:11" ht="12.75" customHeight="1">
      <c r="A30" s="81">
        <v>6</v>
      </c>
      <c r="B30" s="33" t="s">
        <v>119</v>
      </c>
      <c r="C30" s="40">
        <f t="shared" si="0"/>
        <v>0.02005787037037037</v>
      </c>
      <c r="D30" s="74">
        <f t="shared" si="1"/>
        <v>71</v>
      </c>
      <c r="E30" s="20">
        <v>5</v>
      </c>
      <c r="F30" s="14">
        <v>28</v>
      </c>
      <c r="G30" s="1" t="s">
        <v>120</v>
      </c>
      <c r="H30" s="100">
        <v>0.019398148148148147</v>
      </c>
      <c r="I30" s="16">
        <v>74</v>
      </c>
      <c r="J30" s="52">
        <f t="shared" si="2"/>
        <v>0.006257467144563918</v>
      </c>
      <c r="K30" s="36"/>
    </row>
    <row r="31" spans="1:11" ht="12.75" customHeight="1">
      <c r="A31" s="13">
        <v>1</v>
      </c>
      <c r="B31" s="77" t="s">
        <v>143</v>
      </c>
      <c r="C31" s="38">
        <f t="shared" si="0"/>
        <v>0.020011574074074074</v>
      </c>
      <c r="D31" s="15">
        <f t="shared" si="1"/>
        <v>72</v>
      </c>
      <c r="E31" s="76">
        <v>6</v>
      </c>
      <c r="F31" s="14">
        <v>29</v>
      </c>
      <c r="G31" s="32" t="s">
        <v>87</v>
      </c>
      <c r="H31" s="100">
        <v>0.019710648148148147</v>
      </c>
      <c r="I31" s="16">
        <v>73</v>
      </c>
      <c r="J31" s="52">
        <f t="shared" si="2"/>
        <v>0.006358273596176822</v>
      </c>
      <c r="K31" s="36"/>
    </row>
    <row r="32" spans="1:11" ht="12.75" customHeight="1">
      <c r="A32" s="14">
        <v>2</v>
      </c>
      <c r="B32" s="29" t="s">
        <v>41</v>
      </c>
      <c r="C32" s="39">
        <f t="shared" si="0"/>
        <v>0.020462962962962964</v>
      </c>
      <c r="D32" s="12">
        <f t="shared" si="1"/>
        <v>70</v>
      </c>
      <c r="E32" s="19">
        <v>6</v>
      </c>
      <c r="F32" s="14">
        <v>30</v>
      </c>
      <c r="G32" s="29" t="s">
        <v>143</v>
      </c>
      <c r="H32" s="100">
        <v>0.020011574074074074</v>
      </c>
      <c r="I32" s="16">
        <v>72</v>
      </c>
      <c r="J32" s="52">
        <f t="shared" si="2"/>
        <v>0.006455346475507766</v>
      </c>
      <c r="K32" s="36"/>
    </row>
    <row r="33" spans="1:11" ht="12.75" customHeight="1">
      <c r="A33" s="14">
        <v>3</v>
      </c>
      <c r="B33" s="78" t="s">
        <v>25</v>
      </c>
      <c r="C33" s="39">
        <f t="shared" si="0"/>
        <v>0.020520833333333332</v>
      </c>
      <c r="D33" s="12">
        <f t="shared" si="1"/>
        <v>69</v>
      </c>
      <c r="E33" s="19">
        <v>6</v>
      </c>
      <c r="F33" s="14">
        <v>31</v>
      </c>
      <c r="G33" s="31" t="s">
        <v>119</v>
      </c>
      <c r="H33" s="100">
        <v>0.02005787037037037</v>
      </c>
      <c r="I33" s="16">
        <v>71</v>
      </c>
      <c r="J33" s="52">
        <f t="shared" si="2"/>
        <v>0.006470280764635602</v>
      </c>
      <c r="K33" s="36"/>
    </row>
    <row r="34" spans="1:11" ht="12.75" customHeight="1">
      <c r="A34" s="14">
        <v>4</v>
      </c>
      <c r="B34" s="78" t="s">
        <v>145</v>
      </c>
      <c r="C34" s="39">
        <f t="shared" si="0"/>
        <v>0.02071759259259259</v>
      </c>
      <c r="D34" s="12">
        <f t="shared" si="1"/>
        <v>68</v>
      </c>
      <c r="E34" s="19">
        <v>6</v>
      </c>
      <c r="F34" s="14">
        <v>32</v>
      </c>
      <c r="G34" s="1" t="s">
        <v>41</v>
      </c>
      <c r="H34" s="100">
        <v>0.020462962962962964</v>
      </c>
      <c r="I34" s="16">
        <v>70</v>
      </c>
      <c r="J34" s="52">
        <f t="shared" si="2"/>
        <v>0.0066009557945041816</v>
      </c>
      <c r="K34" s="36"/>
    </row>
    <row r="35" spans="1:11" ht="12.75" customHeight="1">
      <c r="A35" s="14">
        <v>5</v>
      </c>
      <c r="B35" s="29" t="s">
        <v>54</v>
      </c>
      <c r="C35" s="39">
        <f t="shared" si="0"/>
        <v>0.021493055555555557</v>
      </c>
      <c r="D35" s="12">
        <f t="shared" si="1"/>
        <v>67</v>
      </c>
      <c r="E35" s="19">
        <v>6</v>
      </c>
      <c r="F35" s="14">
        <v>33</v>
      </c>
      <c r="G35" s="29" t="s">
        <v>25</v>
      </c>
      <c r="H35" s="100">
        <v>0.020520833333333332</v>
      </c>
      <c r="I35" s="16">
        <v>69</v>
      </c>
      <c r="J35" s="52">
        <f t="shared" si="2"/>
        <v>0.0066196236559139775</v>
      </c>
      <c r="K35" s="36"/>
    </row>
    <row r="36" spans="1:11" ht="12.75" customHeight="1">
      <c r="A36" s="14">
        <v>6</v>
      </c>
      <c r="B36" s="78" t="s">
        <v>58</v>
      </c>
      <c r="C36" s="39">
        <f t="shared" si="0"/>
        <v>0.02179398148148148</v>
      </c>
      <c r="D36" s="12">
        <f t="shared" si="1"/>
        <v>66</v>
      </c>
      <c r="E36" s="19">
        <v>6</v>
      </c>
      <c r="F36" s="14">
        <v>34</v>
      </c>
      <c r="G36" s="32" t="s">
        <v>145</v>
      </c>
      <c r="H36" s="100">
        <v>0.02071759259259259</v>
      </c>
      <c r="I36" s="16">
        <v>68</v>
      </c>
      <c r="J36" s="52">
        <f t="shared" si="2"/>
        <v>0.0066830943847072865</v>
      </c>
      <c r="K36" s="36"/>
    </row>
    <row r="37" spans="1:11" ht="12.75" customHeight="1">
      <c r="A37" s="14">
        <v>7</v>
      </c>
      <c r="B37" s="32" t="s">
        <v>43</v>
      </c>
      <c r="C37" s="39">
        <f t="shared" si="0"/>
        <v>0.022615740740740742</v>
      </c>
      <c r="D37" s="12">
        <f t="shared" si="1"/>
        <v>64</v>
      </c>
      <c r="E37" s="19">
        <v>6</v>
      </c>
      <c r="F37" s="14">
        <v>35</v>
      </c>
      <c r="G37" s="29" t="s">
        <v>133</v>
      </c>
      <c r="H37" s="100">
        <v>0.021435185185185186</v>
      </c>
      <c r="I37" s="16" t="s">
        <v>61</v>
      </c>
      <c r="J37" s="52">
        <f t="shared" si="2"/>
        <v>0.006914575866188769</v>
      </c>
      <c r="K37" s="36"/>
    </row>
    <row r="38" spans="1:11" ht="12.75" customHeight="1">
      <c r="A38" s="8">
        <v>8</v>
      </c>
      <c r="B38" s="37" t="s">
        <v>126</v>
      </c>
      <c r="C38" s="40">
        <f t="shared" si="0"/>
        <v>0.026006944444444447</v>
      </c>
      <c r="D38" s="74">
        <f t="shared" si="1"/>
        <v>58</v>
      </c>
      <c r="E38" s="20">
        <v>6</v>
      </c>
      <c r="F38" s="14">
        <v>36</v>
      </c>
      <c r="G38" s="1" t="s">
        <v>54</v>
      </c>
      <c r="H38" s="100">
        <v>0.021493055555555557</v>
      </c>
      <c r="I38" s="16">
        <v>67</v>
      </c>
      <c r="J38" s="52">
        <f t="shared" si="2"/>
        <v>0.006933243727598567</v>
      </c>
      <c r="K38" s="36"/>
    </row>
    <row r="39" spans="1:11" ht="12.75" customHeight="1">
      <c r="A39" s="13">
        <v>1</v>
      </c>
      <c r="B39" s="30" t="s">
        <v>120</v>
      </c>
      <c r="C39" s="38">
        <f t="shared" si="0"/>
        <v>0.019398148148148147</v>
      </c>
      <c r="D39" s="15">
        <f t="shared" si="1"/>
        <v>74</v>
      </c>
      <c r="E39" s="76">
        <v>7</v>
      </c>
      <c r="F39" s="14">
        <v>37</v>
      </c>
      <c r="G39" s="32" t="s">
        <v>58</v>
      </c>
      <c r="H39" s="100">
        <v>0.02179398148148148</v>
      </c>
      <c r="I39" s="16">
        <v>66</v>
      </c>
      <c r="J39" s="52">
        <f t="shared" si="2"/>
        <v>0.007030316606929509</v>
      </c>
      <c r="K39" s="36"/>
    </row>
    <row r="40" spans="1:11" ht="12.75" customHeight="1">
      <c r="A40" s="14">
        <v>2</v>
      </c>
      <c r="B40" s="29" t="s">
        <v>103</v>
      </c>
      <c r="C40" s="39">
        <f t="shared" si="0"/>
        <v>0.021840277777777778</v>
      </c>
      <c r="D40" s="12">
        <f t="shared" si="1"/>
        <v>65</v>
      </c>
      <c r="E40" s="19">
        <v>7</v>
      </c>
      <c r="F40" s="14">
        <v>38</v>
      </c>
      <c r="G40" s="87" t="s">
        <v>103</v>
      </c>
      <c r="H40" s="100">
        <v>0.021840277777777778</v>
      </c>
      <c r="I40" s="16">
        <v>65</v>
      </c>
      <c r="J40" s="52">
        <f t="shared" si="2"/>
        <v>0.0070452508960573475</v>
      </c>
      <c r="K40" s="36"/>
    </row>
    <row r="41" spans="1:11" ht="12.75" customHeight="1">
      <c r="A41" s="14">
        <v>3</v>
      </c>
      <c r="B41" s="78" t="s">
        <v>38</v>
      </c>
      <c r="C41" s="39">
        <f t="shared" si="0"/>
        <v>0.022847222222222224</v>
      </c>
      <c r="D41" s="12">
        <f t="shared" si="1"/>
        <v>63</v>
      </c>
      <c r="E41" s="19">
        <v>7</v>
      </c>
      <c r="F41" s="14">
        <v>39</v>
      </c>
      <c r="G41" s="29" t="s">
        <v>43</v>
      </c>
      <c r="H41" s="100">
        <v>0.022615740740740742</v>
      </c>
      <c r="I41" s="16">
        <v>64</v>
      </c>
      <c r="J41" s="52">
        <f t="shared" si="2"/>
        <v>0.007295400238948626</v>
      </c>
      <c r="K41" s="34"/>
    </row>
    <row r="42" spans="1:11" ht="12.75" customHeight="1">
      <c r="A42" s="14">
        <v>4</v>
      </c>
      <c r="B42" s="32" t="s">
        <v>63</v>
      </c>
      <c r="C42" s="39">
        <f t="shared" si="0"/>
        <v>0.022939814814814816</v>
      </c>
      <c r="D42" s="12">
        <f t="shared" si="1"/>
        <v>62</v>
      </c>
      <c r="E42" s="19">
        <v>7</v>
      </c>
      <c r="F42" s="14">
        <v>40</v>
      </c>
      <c r="G42" s="32" t="s">
        <v>38</v>
      </c>
      <c r="H42" s="100">
        <v>0.022847222222222224</v>
      </c>
      <c r="I42" s="16">
        <v>63</v>
      </c>
      <c r="J42" s="52">
        <f t="shared" si="2"/>
        <v>0.007370071684587814</v>
      </c>
      <c r="K42" s="34"/>
    </row>
    <row r="43" spans="1:10" ht="12.75" customHeight="1">
      <c r="A43" s="14">
        <v>5</v>
      </c>
      <c r="B43" s="29" t="s">
        <v>59</v>
      </c>
      <c r="C43" s="39">
        <f t="shared" si="0"/>
        <v>0.02304398148148148</v>
      </c>
      <c r="D43" s="12">
        <f t="shared" si="1"/>
        <v>61</v>
      </c>
      <c r="E43" s="19">
        <v>7</v>
      </c>
      <c r="F43" s="14">
        <v>41</v>
      </c>
      <c r="G43" s="29" t="s">
        <v>63</v>
      </c>
      <c r="H43" s="100">
        <v>0.022939814814814816</v>
      </c>
      <c r="I43" s="16">
        <v>62</v>
      </c>
      <c r="J43" s="52">
        <f t="shared" si="2"/>
        <v>0.007399940262843489</v>
      </c>
    </row>
    <row r="44" spans="1:10" ht="12.75" customHeight="1">
      <c r="A44" s="8">
        <v>6</v>
      </c>
      <c r="B44" s="37" t="s">
        <v>57</v>
      </c>
      <c r="C44" s="40">
        <f t="shared" si="0"/>
        <v>0.02525462962962963</v>
      </c>
      <c r="D44" s="74">
        <f t="shared" si="1"/>
        <v>59</v>
      </c>
      <c r="E44" s="20">
        <v>7</v>
      </c>
      <c r="F44" s="14">
        <v>42</v>
      </c>
      <c r="G44" s="1" t="s">
        <v>59</v>
      </c>
      <c r="H44" s="100">
        <v>0.02304398148148148</v>
      </c>
      <c r="I44" s="16">
        <v>61</v>
      </c>
      <c r="J44" s="52">
        <f t="shared" si="2"/>
        <v>0.007433542413381123</v>
      </c>
    </row>
    <row r="45" spans="1:10" ht="12.75" customHeight="1">
      <c r="A45" s="14">
        <v>1</v>
      </c>
      <c r="B45" s="78" t="s">
        <v>45</v>
      </c>
      <c r="C45" s="39">
        <f t="shared" si="0"/>
        <v>0.024710648148148148</v>
      </c>
      <c r="D45" s="12">
        <f t="shared" si="1"/>
        <v>60</v>
      </c>
      <c r="E45" s="59">
        <v>8</v>
      </c>
      <c r="F45" s="14">
        <v>43</v>
      </c>
      <c r="G45" s="32" t="s">
        <v>45</v>
      </c>
      <c r="H45" s="100">
        <v>0.024710648148148148</v>
      </c>
      <c r="I45" s="16">
        <v>60</v>
      </c>
      <c r="J45" s="52">
        <f t="shared" si="2"/>
        <v>0.007971176821983273</v>
      </c>
    </row>
    <row r="46" spans="1:10" ht="12.75" customHeight="1">
      <c r="A46" s="14">
        <v>2</v>
      </c>
      <c r="B46" s="29" t="s">
        <v>137</v>
      </c>
      <c r="C46" s="39">
        <f t="shared" si="0"/>
        <v>0.030312499999999996</v>
      </c>
      <c r="D46" s="12">
        <f t="shared" si="1"/>
        <v>57</v>
      </c>
      <c r="E46" s="19">
        <v>8</v>
      </c>
      <c r="F46" s="14">
        <v>44</v>
      </c>
      <c r="G46" s="29" t="s">
        <v>57</v>
      </c>
      <c r="H46" s="100">
        <v>0.02525462962962963</v>
      </c>
      <c r="I46" s="16">
        <v>59</v>
      </c>
      <c r="J46" s="52">
        <f t="shared" si="2"/>
        <v>0.008146654719235364</v>
      </c>
    </row>
    <row r="47" spans="1:10" ht="12">
      <c r="A47" s="194"/>
      <c r="B47" s="69"/>
      <c r="C47" s="70"/>
      <c r="D47" s="110"/>
      <c r="E47" s="195"/>
      <c r="F47" s="79">
        <v>45</v>
      </c>
      <c r="G47" s="32" t="s">
        <v>126</v>
      </c>
      <c r="H47" s="100">
        <v>0.026006944444444447</v>
      </c>
      <c r="I47" s="16">
        <v>58</v>
      </c>
      <c r="J47" s="52">
        <f t="shared" si="2"/>
        <v>0.008389336917562724</v>
      </c>
    </row>
    <row r="48" spans="1:10" ht="12">
      <c r="A48" s="5"/>
      <c r="B48" s="3"/>
      <c r="C48" s="131"/>
      <c r="D48" s="136"/>
      <c r="E48" s="196"/>
      <c r="F48" s="79">
        <v>46</v>
      </c>
      <c r="G48" s="32" t="s">
        <v>136</v>
      </c>
      <c r="H48" s="100">
        <v>0.02601851851851852</v>
      </c>
      <c r="I48" s="16" t="s">
        <v>61</v>
      </c>
      <c r="J48" s="52">
        <f t="shared" si="2"/>
        <v>0.008393070489844685</v>
      </c>
    </row>
    <row r="49" spans="1:10" ht="12">
      <c r="A49" s="5"/>
      <c r="B49" s="3"/>
      <c r="C49" s="131"/>
      <c r="D49" s="136"/>
      <c r="E49" s="196"/>
      <c r="F49" s="79">
        <v>47</v>
      </c>
      <c r="G49" s="1" t="s">
        <v>137</v>
      </c>
      <c r="H49" s="100">
        <v>0.030312499999999996</v>
      </c>
      <c r="I49" s="16">
        <v>57</v>
      </c>
      <c r="J49" s="52">
        <f t="shared" si="2"/>
        <v>0.009778225806451612</v>
      </c>
    </row>
    <row r="50" spans="5:8" ht="10.5" customHeight="1">
      <c r="E50" s="1"/>
      <c r="F50" s="1"/>
      <c r="H50" s="57"/>
    </row>
    <row r="51" spans="5:8" ht="10.5" customHeight="1">
      <c r="E51" s="1"/>
      <c r="F51" s="1"/>
      <c r="H51" s="57"/>
    </row>
    <row r="52" spans="5:8" ht="10.5" customHeight="1">
      <c r="E52" s="1"/>
      <c r="F52" s="1"/>
      <c r="H52" s="1"/>
    </row>
    <row r="53" spans="5:8" ht="10.5" customHeight="1">
      <c r="E53" s="1"/>
      <c r="F53" s="1"/>
      <c r="H53" s="1"/>
    </row>
    <row r="54" spans="5:8" ht="10.5" customHeight="1">
      <c r="E54" s="1"/>
      <c r="F54" s="1"/>
      <c r="H54" s="1"/>
    </row>
    <row r="55" spans="5:8" ht="10.5" customHeight="1">
      <c r="E55" s="1"/>
      <c r="F55" s="1"/>
      <c r="H55" s="1"/>
    </row>
    <row r="56" spans="5:8" ht="10.5" customHeight="1">
      <c r="E56" s="1"/>
      <c r="F56" s="1"/>
      <c r="H56" s="1"/>
    </row>
    <row r="57" spans="5:8" ht="10.5" customHeight="1">
      <c r="E57" s="1"/>
      <c r="F57" s="1"/>
      <c r="H57" s="1"/>
    </row>
    <row r="58" spans="5:8" ht="10.5" customHeight="1">
      <c r="E58" s="1"/>
      <c r="F58" s="1"/>
      <c r="H58" s="1"/>
    </row>
    <row r="59" spans="5:8" ht="10.5" customHeight="1">
      <c r="E59" s="1"/>
      <c r="F59" s="1"/>
      <c r="H59" s="1"/>
    </row>
    <row r="60" spans="5:8" ht="10.5" customHeight="1">
      <c r="E60" s="1"/>
      <c r="F60" s="1"/>
      <c r="H60" s="1"/>
    </row>
    <row r="61" spans="5:8" ht="10.5" customHeight="1">
      <c r="E61" s="1"/>
      <c r="F61" s="1"/>
      <c r="H61" s="1"/>
    </row>
    <row r="62" spans="5:8" ht="10.5" customHeight="1">
      <c r="E62" s="1"/>
      <c r="F62" s="1"/>
      <c r="H62" s="1"/>
    </row>
    <row r="63" spans="5:8" ht="10.5" customHeight="1">
      <c r="E63" s="1"/>
      <c r="F63" s="1"/>
      <c r="H63" s="1"/>
    </row>
    <row r="64" spans="5:8" ht="10.5" customHeight="1">
      <c r="E64" s="1"/>
      <c r="F64" s="1"/>
      <c r="H64" s="1"/>
    </row>
    <row r="65" spans="5:8" ht="10.5" customHeight="1">
      <c r="E65" s="1"/>
      <c r="F65" s="1"/>
      <c r="H65" s="1"/>
    </row>
    <row r="66" spans="5:8" ht="10.5" customHeight="1">
      <c r="E66" s="1"/>
      <c r="F66" s="1"/>
      <c r="H66" s="1"/>
    </row>
    <row r="67" spans="5:8" ht="10.5" customHeight="1">
      <c r="E67" s="1"/>
      <c r="F67" s="1"/>
      <c r="H67" s="1"/>
    </row>
    <row r="68" spans="5:8" ht="10.5" customHeight="1">
      <c r="E68" s="1"/>
      <c r="F68" s="1"/>
      <c r="H68" s="1"/>
    </row>
    <row r="69" spans="5:8" ht="10.5" customHeight="1">
      <c r="E69" s="1"/>
      <c r="F69" s="1"/>
      <c r="H69" s="1"/>
    </row>
    <row r="70" spans="5:8" ht="10.5" customHeight="1">
      <c r="E70" s="1"/>
      <c r="F70" s="1"/>
      <c r="H70" s="1"/>
    </row>
    <row r="71" spans="5:8" ht="10.5" customHeight="1">
      <c r="E71" s="1"/>
      <c r="F71" s="1"/>
      <c r="H71" s="1"/>
    </row>
    <row r="72" spans="5:8" ht="10.5" customHeight="1">
      <c r="E72" s="1"/>
      <c r="F72" s="1"/>
      <c r="H72" s="1"/>
    </row>
    <row r="73" spans="5:8" ht="10.5" customHeight="1">
      <c r="E73" s="1"/>
      <c r="F73" s="1"/>
      <c r="H73" s="1"/>
    </row>
    <row r="74" spans="5:8" ht="10.5" customHeight="1">
      <c r="E74" s="1"/>
      <c r="F74" s="1"/>
      <c r="H74" s="1"/>
    </row>
    <row r="75" spans="5:8" ht="10.5" customHeight="1">
      <c r="E75" s="1"/>
      <c r="F75" s="1"/>
      <c r="H75" s="1"/>
    </row>
    <row r="76" spans="5:8" ht="10.5" customHeight="1">
      <c r="E76" s="1"/>
      <c r="F76" s="1"/>
      <c r="H76" s="1"/>
    </row>
    <row r="77" spans="5:8" ht="10.5" customHeight="1">
      <c r="E77" s="1"/>
      <c r="F77" s="1"/>
      <c r="H77" s="1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167"/>
  <sheetViews>
    <sheetView showGridLines="0" zoomScalePageLayoutView="0" workbookViewId="0" topLeftCell="A1">
      <selection activeCell="G15" sqref="G15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4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46" bestFit="1" customWidth="1"/>
    <col min="9" max="9" width="6.140625" style="2" bestFit="1" customWidth="1"/>
    <col min="10" max="10" width="8.57421875" style="49" customWidth="1"/>
    <col min="11" max="11" width="18.57421875" style="31" customWidth="1"/>
    <col min="12" max="16384" width="13.57421875" style="1" customWidth="1"/>
  </cols>
  <sheetData>
    <row r="1" spans="1:11" s="6" customFormat="1" ht="18.75" customHeight="1">
      <c r="A1" s="246" t="s">
        <v>232</v>
      </c>
      <c r="B1" s="245"/>
      <c r="C1" s="245"/>
      <c r="D1" s="245"/>
      <c r="E1" s="245"/>
      <c r="F1" s="245"/>
      <c r="G1" s="245"/>
      <c r="H1" s="245"/>
      <c r="I1" s="245"/>
      <c r="J1" s="48">
        <v>6.2</v>
      </c>
      <c r="K1" s="6" t="s">
        <v>19</v>
      </c>
    </row>
    <row r="2" spans="1:11" s="2" customFormat="1" ht="12">
      <c r="A2" s="21" t="s">
        <v>5</v>
      </c>
      <c r="B2" s="21" t="s">
        <v>7</v>
      </c>
      <c r="C2" s="10" t="s">
        <v>0</v>
      </c>
      <c r="D2" s="9" t="s">
        <v>1</v>
      </c>
      <c r="E2" s="11" t="s">
        <v>27</v>
      </c>
      <c r="F2" s="9" t="s">
        <v>5</v>
      </c>
      <c r="G2" s="7" t="s">
        <v>6</v>
      </c>
      <c r="H2" s="45" t="s">
        <v>0</v>
      </c>
      <c r="I2" s="9" t="s">
        <v>1</v>
      </c>
      <c r="J2" s="9" t="s">
        <v>18</v>
      </c>
      <c r="K2" s="35" t="s">
        <v>14</v>
      </c>
    </row>
    <row r="3" spans="1:11" ht="12">
      <c r="A3" s="23">
        <v>1</v>
      </c>
      <c r="B3" s="32" t="s">
        <v>76</v>
      </c>
      <c r="C3" s="38">
        <f>VLOOKUP($B3,$G$2:$I$48,2,FALSE)</f>
        <v>0.02701388888888889</v>
      </c>
      <c r="D3" s="15">
        <f>VLOOKUP($B3,$G$2:$I$48,3,FALSE)</f>
        <v>100</v>
      </c>
      <c r="E3" s="22">
        <v>1</v>
      </c>
      <c r="F3" s="13">
        <v>1</v>
      </c>
      <c r="G3" s="32" t="s">
        <v>76</v>
      </c>
      <c r="H3" s="65">
        <v>0.02701388888888889</v>
      </c>
      <c r="I3" s="25">
        <v>100</v>
      </c>
      <c r="J3" s="50">
        <f aca="true" t="shared" si="0" ref="J3:J45">H3/J$1</f>
        <v>0.004357078853046595</v>
      </c>
      <c r="K3" s="36" t="s">
        <v>107</v>
      </c>
    </row>
    <row r="4" spans="1:11" ht="12">
      <c r="A4" s="17">
        <v>2</v>
      </c>
      <c r="B4" s="31" t="s">
        <v>107</v>
      </c>
      <c r="C4" s="39">
        <f aca="true" t="shared" si="1" ref="C4:C40">VLOOKUP($B4,$G$2:$I$51,2,FALSE)</f>
        <v>0.02766203703703704</v>
      </c>
      <c r="D4" s="12">
        <f aca="true" t="shared" si="2" ref="D4:D40">VLOOKUP($B4,$G$2:$I$51,3,FALSE)</f>
        <v>98</v>
      </c>
      <c r="E4" s="18">
        <v>1</v>
      </c>
      <c r="F4" s="14">
        <v>2</v>
      </c>
      <c r="G4" s="1" t="s">
        <v>123</v>
      </c>
      <c r="H4" s="65">
        <v>0.027256944444444445</v>
      </c>
      <c r="I4" s="16">
        <v>99</v>
      </c>
      <c r="J4" s="52">
        <f t="shared" si="0"/>
        <v>0.004396281362007168</v>
      </c>
      <c r="K4" s="36" t="s">
        <v>143</v>
      </c>
    </row>
    <row r="5" spans="1:11" ht="12">
      <c r="A5" s="17">
        <v>3</v>
      </c>
      <c r="B5" s="29" t="s">
        <v>20</v>
      </c>
      <c r="C5" s="39">
        <f t="shared" si="1"/>
        <v>0.02804398148148148</v>
      </c>
      <c r="D5" s="12">
        <f t="shared" si="2"/>
        <v>97</v>
      </c>
      <c r="E5" s="18">
        <v>1</v>
      </c>
      <c r="F5" s="14">
        <v>3</v>
      </c>
      <c r="G5" s="32" t="s">
        <v>107</v>
      </c>
      <c r="H5" s="65">
        <v>0.02766203703703704</v>
      </c>
      <c r="I5" s="16">
        <v>98</v>
      </c>
      <c r="J5" s="52">
        <f t="shared" si="0"/>
        <v>0.004461618876941458</v>
      </c>
      <c r="K5" s="36"/>
    </row>
    <row r="6" spans="1:11" ht="12">
      <c r="A6" s="17">
        <v>4</v>
      </c>
      <c r="B6" s="87" t="s">
        <v>33</v>
      </c>
      <c r="C6" s="39">
        <f t="shared" si="1"/>
        <v>0.028935185185185185</v>
      </c>
      <c r="D6" s="12">
        <f t="shared" si="2"/>
        <v>96</v>
      </c>
      <c r="E6" s="18">
        <v>1</v>
      </c>
      <c r="F6" s="14">
        <v>4</v>
      </c>
      <c r="G6" s="29" t="s">
        <v>20</v>
      </c>
      <c r="H6" s="65">
        <v>0.02804398148148148</v>
      </c>
      <c r="I6" s="16">
        <v>97</v>
      </c>
      <c r="J6" s="52">
        <f t="shared" si="0"/>
        <v>0.004523222819593786</v>
      </c>
      <c r="K6" s="36"/>
    </row>
    <row r="7" spans="1:11" ht="12">
      <c r="A7" s="26">
        <v>1</v>
      </c>
      <c r="B7" s="203" t="s">
        <v>49</v>
      </c>
      <c r="C7" s="171">
        <f t="shared" si="1"/>
        <v>0.029108796296296296</v>
      </c>
      <c r="D7" s="172">
        <f t="shared" si="2"/>
        <v>95</v>
      </c>
      <c r="E7" s="204">
        <v>2</v>
      </c>
      <c r="F7" s="14">
        <v>5</v>
      </c>
      <c r="G7" s="87" t="s">
        <v>33</v>
      </c>
      <c r="H7" s="65">
        <v>0.028935185185185185</v>
      </c>
      <c r="I7" s="16">
        <v>96</v>
      </c>
      <c r="J7" s="52">
        <f t="shared" si="0"/>
        <v>0.004666965352449223</v>
      </c>
      <c r="K7" s="36"/>
    </row>
    <row r="8" spans="1:11" ht="12">
      <c r="A8" s="23">
        <v>1</v>
      </c>
      <c r="B8" s="54" t="s">
        <v>123</v>
      </c>
      <c r="C8" s="38">
        <f t="shared" si="1"/>
        <v>0.027256944444444445</v>
      </c>
      <c r="D8" s="15">
        <f t="shared" si="2"/>
        <v>99</v>
      </c>
      <c r="E8" s="22">
        <v>3</v>
      </c>
      <c r="F8" s="14">
        <v>6</v>
      </c>
      <c r="G8" s="87" t="s">
        <v>49</v>
      </c>
      <c r="H8" s="65">
        <v>0.029108796296296296</v>
      </c>
      <c r="I8" s="16">
        <v>95</v>
      </c>
      <c r="J8" s="52">
        <f t="shared" si="0"/>
        <v>0.0046949671445639185</v>
      </c>
      <c r="K8" s="36"/>
    </row>
    <row r="9" spans="1:11" ht="12">
      <c r="A9" s="14">
        <v>2</v>
      </c>
      <c r="B9" s="29" t="s">
        <v>29</v>
      </c>
      <c r="C9" s="39">
        <f t="shared" si="1"/>
        <v>0.029965277777777775</v>
      </c>
      <c r="D9" s="12">
        <f t="shared" si="2"/>
        <v>94</v>
      </c>
      <c r="E9" s="18">
        <v>3</v>
      </c>
      <c r="F9" s="14">
        <v>7</v>
      </c>
      <c r="G9" s="29" t="s">
        <v>29</v>
      </c>
      <c r="H9" s="65">
        <v>0.029965277777777775</v>
      </c>
      <c r="I9" s="16">
        <v>94</v>
      </c>
      <c r="J9" s="52">
        <f t="shared" si="0"/>
        <v>0.004833109318996415</v>
      </c>
      <c r="K9" s="36"/>
    </row>
    <row r="10" spans="1:11" ht="12">
      <c r="A10" s="14">
        <v>3</v>
      </c>
      <c r="B10" s="29" t="s">
        <v>128</v>
      </c>
      <c r="C10" s="39">
        <f t="shared" si="1"/>
        <v>0.030289351851851855</v>
      </c>
      <c r="D10" s="14">
        <f t="shared" si="2"/>
        <v>93</v>
      </c>
      <c r="E10" s="18">
        <v>3</v>
      </c>
      <c r="F10" s="14">
        <v>8</v>
      </c>
      <c r="G10" s="29" t="s">
        <v>128</v>
      </c>
      <c r="H10" s="65">
        <v>0.030289351851851855</v>
      </c>
      <c r="I10" s="16">
        <v>93</v>
      </c>
      <c r="J10" s="52">
        <f t="shared" si="0"/>
        <v>0.0048853793309438474</v>
      </c>
      <c r="K10" s="36"/>
    </row>
    <row r="11" spans="1:11" ht="12">
      <c r="A11" s="14">
        <v>4</v>
      </c>
      <c r="B11" s="32" t="s">
        <v>46</v>
      </c>
      <c r="C11" s="39">
        <f t="shared" si="1"/>
        <v>0.030949074074074077</v>
      </c>
      <c r="D11" s="14">
        <f t="shared" si="2"/>
        <v>92</v>
      </c>
      <c r="E11" s="18">
        <v>3</v>
      </c>
      <c r="F11" s="14">
        <v>9</v>
      </c>
      <c r="G11" s="32" t="s">
        <v>46</v>
      </c>
      <c r="H11" s="65">
        <v>0.030949074074074077</v>
      </c>
      <c r="I11" s="16">
        <v>92</v>
      </c>
      <c r="J11" s="52">
        <f t="shared" si="0"/>
        <v>0.0049917861409796895</v>
      </c>
      <c r="K11" s="36"/>
    </row>
    <row r="12" spans="1:11" ht="12">
      <c r="A12" s="14">
        <v>5</v>
      </c>
      <c r="B12" s="34" t="s">
        <v>154</v>
      </c>
      <c r="C12" s="39">
        <f t="shared" si="1"/>
        <v>0.032025462962962964</v>
      </c>
      <c r="D12" s="14">
        <f t="shared" si="2"/>
        <v>91</v>
      </c>
      <c r="E12" s="18">
        <v>3</v>
      </c>
      <c r="F12" s="14">
        <v>10</v>
      </c>
      <c r="G12" s="31" t="s">
        <v>154</v>
      </c>
      <c r="H12" s="65">
        <v>0.032025462962962964</v>
      </c>
      <c r="I12" s="16">
        <v>91</v>
      </c>
      <c r="J12" s="52">
        <f t="shared" si="0"/>
        <v>0.005165397252090801</v>
      </c>
      <c r="K12" s="36"/>
    </row>
    <row r="13" spans="1:11" ht="12">
      <c r="A13" s="14">
        <v>6</v>
      </c>
      <c r="B13" s="29" t="s">
        <v>53</v>
      </c>
      <c r="C13" s="39">
        <f t="shared" si="1"/>
        <v>0.03217592592592593</v>
      </c>
      <c r="D13" s="14">
        <f t="shared" si="2"/>
        <v>90</v>
      </c>
      <c r="E13" s="18">
        <v>3</v>
      </c>
      <c r="F13" s="14">
        <v>11</v>
      </c>
      <c r="G13" s="29" t="s">
        <v>53</v>
      </c>
      <c r="H13" s="65">
        <v>0.03217592592592593</v>
      </c>
      <c r="I13" s="16">
        <v>90</v>
      </c>
      <c r="J13" s="52">
        <f t="shared" si="0"/>
        <v>0.005189665471923536</v>
      </c>
      <c r="K13" s="36"/>
    </row>
    <row r="14" spans="1:11" ht="12">
      <c r="A14" s="14">
        <v>7</v>
      </c>
      <c r="B14" s="29" t="s">
        <v>124</v>
      </c>
      <c r="C14" s="39">
        <f t="shared" si="1"/>
        <v>0.03252314814814815</v>
      </c>
      <c r="D14" s="14">
        <f t="shared" si="2"/>
        <v>88</v>
      </c>
      <c r="E14" s="18">
        <v>3</v>
      </c>
      <c r="F14" s="14">
        <v>12</v>
      </c>
      <c r="G14" s="29" t="s">
        <v>52</v>
      </c>
      <c r="H14" s="65">
        <v>0.03244212962962963</v>
      </c>
      <c r="I14" s="16">
        <v>89</v>
      </c>
      <c r="J14" s="52">
        <f t="shared" si="0"/>
        <v>0.00523260155316607</v>
      </c>
      <c r="K14" s="36"/>
    </row>
    <row r="15" spans="1:11" ht="12">
      <c r="A15" s="8">
        <v>8</v>
      </c>
      <c r="B15" s="109" t="s">
        <v>51</v>
      </c>
      <c r="C15" s="40">
        <f t="shared" si="1"/>
        <v>0.03386574074074074</v>
      </c>
      <c r="D15" s="8">
        <f t="shared" si="2"/>
        <v>81</v>
      </c>
      <c r="E15" s="75">
        <v>3</v>
      </c>
      <c r="F15" s="14">
        <v>13</v>
      </c>
      <c r="G15" s="1" t="s">
        <v>124</v>
      </c>
      <c r="H15" s="65">
        <v>0.03252314814814815</v>
      </c>
      <c r="I15" s="16">
        <v>88</v>
      </c>
      <c r="J15" s="52">
        <f t="shared" si="0"/>
        <v>0.005245669056152927</v>
      </c>
      <c r="K15" s="36"/>
    </row>
    <row r="16" spans="1:11" ht="12">
      <c r="A16" s="13">
        <v>1</v>
      </c>
      <c r="B16" s="54" t="s">
        <v>35</v>
      </c>
      <c r="C16" s="38">
        <f t="shared" si="1"/>
        <v>0.03210648148148148</v>
      </c>
      <c r="D16" s="13">
        <f t="shared" si="2"/>
        <v>86</v>
      </c>
      <c r="E16" s="22">
        <v>4</v>
      </c>
      <c r="F16" s="14">
        <v>14</v>
      </c>
      <c r="G16" s="1" t="s">
        <v>125</v>
      </c>
      <c r="H16" s="65">
        <v>0.03270833333333333</v>
      </c>
      <c r="I16" s="16">
        <v>87</v>
      </c>
      <c r="J16" s="52">
        <f t="shared" si="0"/>
        <v>0.0052755376344086015</v>
      </c>
      <c r="K16" s="36"/>
    </row>
    <row r="17" spans="1:11" ht="12">
      <c r="A17" s="14">
        <v>2</v>
      </c>
      <c r="B17" s="29" t="s">
        <v>52</v>
      </c>
      <c r="C17" s="39">
        <f t="shared" si="1"/>
        <v>0.03244212962962963</v>
      </c>
      <c r="D17" s="14">
        <f t="shared" si="2"/>
        <v>89</v>
      </c>
      <c r="E17" s="18">
        <v>4</v>
      </c>
      <c r="F17" s="14">
        <v>15</v>
      </c>
      <c r="G17" s="1" t="s">
        <v>35</v>
      </c>
      <c r="H17" s="65">
        <v>0.03210648148148148</v>
      </c>
      <c r="I17" s="16">
        <v>86</v>
      </c>
      <c r="J17" s="52">
        <f t="shared" si="0"/>
        <v>0.005178464755077657</v>
      </c>
      <c r="K17" s="36"/>
    </row>
    <row r="18" spans="1:11" ht="12">
      <c r="A18" s="14">
        <v>3</v>
      </c>
      <c r="B18" s="32" t="s">
        <v>91</v>
      </c>
      <c r="C18" s="39">
        <f t="shared" si="1"/>
        <v>0.0328125</v>
      </c>
      <c r="D18" s="14">
        <f t="shared" si="2"/>
        <v>85</v>
      </c>
      <c r="E18" s="19">
        <v>4</v>
      </c>
      <c r="F18" s="14">
        <v>16</v>
      </c>
      <c r="G18" s="32" t="s">
        <v>91</v>
      </c>
      <c r="H18" s="65">
        <v>0.0328125</v>
      </c>
      <c r="I18" s="16">
        <v>85</v>
      </c>
      <c r="J18" s="52">
        <f t="shared" si="0"/>
        <v>0.00529233870967742</v>
      </c>
      <c r="K18" s="36"/>
    </row>
    <row r="19" spans="1:11" ht="12">
      <c r="A19" s="14">
        <v>4</v>
      </c>
      <c r="B19" s="29" t="s">
        <v>109</v>
      </c>
      <c r="C19" s="39">
        <f t="shared" si="1"/>
        <v>0.032962962962962965</v>
      </c>
      <c r="D19" s="14">
        <f t="shared" si="2"/>
        <v>84</v>
      </c>
      <c r="E19" s="19">
        <v>4</v>
      </c>
      <c r="F19" s="14">
        <v>17</v>
      </c>
      <c r="G19" s="29" t="s">
        <v>109</v>
      </c>
      <c r="H19" s="65">
        <v>0.032962962962962965</v>
      </c>
      <c r="I19" s="16">
        <v>84</v>
      </c>
      <c r="J19" s="52">
        <f t="shared" si="0"/>
        <v>0.005316606929510155</v>
      </c>
      <c r="K19" s="36"/>
    </row>
    <row r="20" spans="1:11" ht="12">
      <c r="A20" s="8">
        <v>5</v>
      </c>
      <c r="B20" s="33" t="s">
        <v>101</v>
      </c>
      <c r="C20" s="40">
        <f t="shared" si="1"/>
        <v>0.033796296296296297</v>
      </c>
      <c r="D20" s="8">
        <f t="shared" si="2"/>
        <v>82</v>
      </c>
      <c r="E20" s="20">
        <v>4</v>
      </c>
      <c r="F20" s="14">
        <v>18</v>
      </c>
      <c r="G20" s="1" t="s">
        <v>183</v>
      </c>
      <c r="H20" s="65">
        <v>0.033483796296296296</v>
      </c>
      <c r="I20" s="16" t="s">
        <v>61</v>
      </c>
      <c r="J20" s="52">
        <f t="shared" si="0"/>
        <v>0.005400612305854241</v>
      </c>
      <c r="K20" s="36"/>
    </row>
    <row r="21" spans="1:11" ht="12">
      <c r="A21" s="13">
        <v>1</v>
      </c>
      <c r="B21" s="54" t="s">
        <v>125</v>
      </c>
      <c r="C21" s="38">
        <f t="shared" si="1"/>
        <v>0.03270833333333333</v>
      </c>
      <c r="D21" s="13">
        <f t="shared" si="2"/>
        <v>87</v>
      </c>
      <c r="E21" s="76">
        <v>5</v>
      </c>
      <c r="F21" s="14">
        <v>19</v>
      </c>
      <c r="G21" s="32" t="s">
        <v>155</v>
      </c>
      <c r="H21" s="65">
        <v>0.03356481481481482</v>
      </c>
      <c r="I21" s="16" t="s">
        <v>61</v>
      </c>
      <c r="J21" s="52">
        <f t="shared" si="0"/>
        <v>0.005413679808841099</v>
      </c>
      <c r="K21" s="36"/>
    </row>
    <row r="22" spans="1:11" ht="12">
      <c r="A22" s="14">
        <v>2</v>
      </c>
      <c r="B22" s="29" t="s">
        <v>95</v>
      </c>
      <c r="C22" s="39">
        <f t="shared" si="1"/>
        <v>0.03373842592592593</v>
      </c>
      <c r="D22" s="14">
        <f t="shared" si="2"/>
        <v>83</v>
      </c>
      <c r="E22" s="19">
        <v>5</v>
      </c>
      <c r="F22" s="14">
        <v>20</v>
      </c>
      <c r="G22" s="1" t="s">
        <v>95</v>
      </c>
      <c r="H22" s="65">
        <v>0.03373842592592593</v>
      </c>
      <c r="I22" s="16">
        <v>83</v>
      </c>
      <c r="J22" s="52">
        <f t="shared" si="0"/>
        <v>0.005441681600955795</v>
      </c>
      <c r="K22" s="36"/>
    </row>
    <row r="23" spans="1:11" ht="12">
      <c r="A23" s="14">
        <v>3</v>
      </c>
      <c r="B23" s="29" t="s">
        <v>159</v>
      </c>
      <c r="C23" s="39">
        <f t="shared" si="1"/>
        <v>0.03422453703703703</v>
      </c>
      <c r="D23" s="14">
        <f t="shared" si="2"/>
        <v>80</v>
      </c>
      <c r="E23" s="19">
        <v>5</v>
      </c>
      <c r="F23" s="14">
        <v>21</v>
      </c>
      <c r="G23" s="32" t="s">
        <v>101</v>
      </c>
      <c r="H23" s="65">
        <v>0.033796296296296297</v>
      </c>
      <c r="I23" s="16">
        <v>82</v>
      </c>
      <c r="J23" s="52">
        <f t="shared" si="0"/>
        <v>0.005451015531660693</v>
      </c>
      <c r="K23" s="36"/>
    </row>
    <row r="24" spans="1:11" ht="12">
      <c r="A24" s="14">
        <v>4</v>
      </c>
      <c r="B24" s="32" t="s">
        <v>87</v>
      </c>
      <c r="C24" s="39">
        <f t="shared" si="1"/>
        <v>0.03577546296296296</v>
      </c>
      <c r="D24" s="14">
        <f t="shared" si="2"/>
        <v>78</v>
      </c>
      <c r="E24" s="19">
        <v>5</v>
      </c>
      <c r="F24" s="14">
        <v>22</v>
      </c>
      <c r="G24" s="1" t="s">
        <v>51</v>
      </c>
      <c r="H24" s="65">
        <v>0.03386574074074074</v>
      </c>
      <c r="I24" s="16">
        <v>81</v>
      </c>
      <c r="J24" s="52">
        <f t="shared" si="0"/>
        <v>0.00546221624850657</v>
      </c>
      <c r="K24" s="36"/>
    </row>
    <row r="25" spans="1:11" ht="12">
      <c r="A25" s="14">
        <v>5</v>
      </c>
      <c r="B25" s="29" t="s">
        <v>47</v>
      </c>
      <c r="C25" s="39">
        <f t="shared" si="1"/>
        <v>0.03606481481481481</v>
      </c>
      <c r="D25" s="14">
        <f t="shared" si="2"/>
        <v>76</v>
      </c>
      <c r="E25" s="19">
        <v>5</v>
      </c>
      <c r="F25" s="14">
        <v>23</v>
      </c>
      <c r="G25" s="1" t="s">
        <v>159</v>
      </c>
      <c r="H25" s="65">
        <v>0.03422453703703703</v>
      </c>
      <c r="I25" s="16">
        <v>80</v>
      </c>
      <c r="J25" s="52">
        <f t="shared" si="0"/>
        <v>0.005520086618876941</v>
      </c>
      <c r="K25" s="36"/>
    </row>
    <row r="26" spans="1:11" ht="12">
      <c r="A26" s="14">
        <v>6</v>
      </c>
      <c r="B26" s="32" t="s">
        <v>24</v>
      </c>
      <c r="C26" s="39">
        <f t="shared" si="1"/>
        <v>0.03648148148148148</v>
      </c>
      <c r="D26" s="14">
        <f t="shared" si="2"/>
        <v>75</v>
      </c>
      <c r="E26" s="19">
        <v>5</v>
      </c>
      <c r="F26" s="14">
        <v>24</v>
      </c>
      <c r="G26" s="1" t="s">
        <v>156</v>
      </c>
      <c r="H26" s="65">
        <v>0.0346875</v>
      </c>
      <c r="I26" s="16" t="s">
        <v>61</v>
      </c>
      <c r="J26" s="52">
        <f t="shared" si="0"/>
        <v>0.0055947580645161294</v>
      </c>
      <c r="K26" s="36"/>
    </row>
    <row r="27" spans="1:11" ht="12">
      <c r="A27" s="17">
        <v>7</v>
      </c>
      <c r="B27" s="29" t="s">
        <v>127</v>
      </c>
      <c r="C27" s="39">
        <f t="shared" si="1"/>
        <v>0.036759259259259255</v>
      </c>
      <c r="D27" s="14">
        <f t="shared" si="2"/>
        <v>74</v>
      </c>
      <c r="E27" s="19">
        <v>5</v>
      </c>
      <c r="F27" s="14">
        <v>25</v>
      </c>
      <c r="G27" s="29" t="s">
        <v>143</v>
      </c>
      <c r="H27" s="65">
        <v>0.03481481481481481</v>
      </c>
      <c r="I27" s="16">
        <v>79</v>
      </c>
      <c r="J27" s="52">
        <f t="shared" si="0"/>
        <v>0.0056152927120669055</v>
      </c>
      <c r="K27" s="36"/>
    </row>
    <row r="28" spans="1:11" ht="12">
      <c r="A28" s="14">
        <v>8</v>
      </c>
      <c r="B28" s="29" t="s">
        <v>23</v>
      </c>
      <c r="C28" s="39">
        <f t="shared" si="1"/>
        <v>0.036875</v>
      </c>
      <c r="D28" s="14">
        <f t="shared" si="2"/>
        <v>73</v>
      </c>
      <c r="E28" s="19">
        <v>5</v>
      </c>
      <c r="F28" s="14">
        <v>26</v>
      </c>
      <c r="G28" s="32" t="s">
        <v>87</v>
      </c>
      <c r="H28" s="65">
        <v>0.03577546296296296</v>
      </c>
      <c r="I28" s="16">
        <v>78</v>
      </c>
      <c r="J28" s="52">
        <f t="shared" si="0"/>
        <v>0.005770235961768219</v>
      </c>
      <c r="K28" s="36"/>
    </row>
    <row r="29" spans="1:11" ht="12">
      <c r="A29" s="13">
        <v>1</v>
      </c>
      <c r="B29" s="54" t="s">
        <v>143</v>
      </c>
      <c r="C29" s="38">
        <f t="shared" si="1"/>
        <v>0.03481481481481481</v>
      </c>
      <c r="D29" s="13">
        <f t="shared" si="2"/>
        <v>79</v>
      </c>
      <c r="E29" s="76">
        <v>6</v>
      </c>
      <c r="F29" s="14">
        <v>27</v>
      </c>
      <c r="G29" s="1" t="s">
        <v>120</v>
      </c>
      <c r="H29" s="65">
        <v>0.03594907407407407</v>
      </c>
      <c r="I29" s="16">
        <v>77</v>
      </c>
      <c r="J29" s="52">
        <f t="shared" si="0"/>
        <v>0.005798237753882915</v>
      </c>
      <c r="K29" s="36"/>
    </row>
    <row r="30" spans="1:11" ht="12">
      <c r="A30" s="14">
        <v>2</v>
      </c>
      <c r="B30" s="29" t="s">
        <v>121</v>
      </c>
      <c r="C30" s="39">
        <f t="shared" si="1"/>
        <v>0.040324074074074075</v>
      </c>
      <c r="D30" s="14">
        <f t="shared" si="2"/>
        <v>71</v>
      </c>
      <c r="E30" s="19">
        <v>6</v>
      </c>
      <c r="F30" s="14">
        <v>28</v>
      </c>
      <c r="G30" s="29" t="s">
        <v>47</v>
      </c>
      <c r="H30" s="65">
        <v>0.03606481481481481</v>
      </c>
      <c r="I30" s="16">
        <v>76</v>
      </c>
      <c r="J30" s="52">
        <f t="shared" si="0"/>
        <v>0.0058169056152927116</v>
      </c>
      <c r="K30" s="36"/>
    </row>
    <row r="31" spans="1:11" ht="12">
      <c r="A31" s="8">
        <v>3</v>
      </c>
      <c r="B31" s="37" t="s">
        <v>39</v>
      </c>
      <c r="C31" s="40">
        <f t="shared" si="1"/>
        <v>0.042847222222222224</v>
      </c>
      <c r="D31" s="8">
        <f t="shared" si="2"/>
        <v>67</v>
      </c>
      <c r="E31" s="20">
        <v>6</v>
      </c>
      <c r="F31" s="14">
        <v>29</v>
      </c>
      <c r="G31" s="32" t="s">
        <v>24</v>
      </c>
      <c r="H31" s="65">
        <v>0.03648148148148148</v>
      </c>
      <c r="I31" s="16">
        <v>75</v>
      </c>
      <c r="J31" s="52">
        <f t="shared" si="0"/>
        <v>0.005884109916367981</v>
      </c>
      <c r="K31" s="36"/>
    </row>
    <row r="32" spans="1:11" ht="12">
      <c r="A32" s="13">
        <v>1</v>
      </c>
      <c r="B32" s="69" t="s">
        <v>120</v>
      </c>
      <c r="C32" s="38">
        <f t="shared" si="1"/>
        <v>0.03594907407407407</v>
      </c>
      <c r="D32" s="13">
        <f t="shared" si="2"/>
        <v>77</v>
      </c>
      <c r="E32" s="76">
        <v>7</v>
      </c>
      <c r="F32" s="14">
        <v>30</v>
      </c>
      <c r="G32" s="1" t="s">
        <v>127</v>
      </c>
      <c r="H32" s="65">
        <v>0.036759259259259255</v>
      </c>
      <c r="I32" s="16">
        <v>74</v>
      </c>
      <c r="J32" s="52">
        <f t="shared" si="0"/>
        <v>0.005928912783751492</v>
      </c>
      <c r="K32" s="36"/>
    </row>
    <row r="33" spans="1:11" ht="12">
      <c r="A33" s="14">
        <v>2</v>
      </c>
      <c r="B33" s="34" t="s">
        <v>26</v>
      </c>
      <c r="C33" s="39">
        <f t="shared" si="1"/>
        <v>0.040810185185185185</v>
      </c>
      <c r="D33" s="14">
        <f t="shared" si="2"/>
        <v>70</v>
      </c>
      <c r="E33" s="19">
        <v>7</v>
      </c>
      <c r="F33" s="14">
        <v>31</v>
      </c>
      <c r="G33" s="1" t="s">
        <v>23</v>
      </c>
      <c r="H33" s="65">
        <v>0.036875</v>
      </c>
      <c r="I33" s="16">
        <v>73</v>
      </c>
      <c r="J33" s="52">
        <f t="shared" si="0"/>
        <v>0.00594758064516129</v>
      </c>
      <c r="K33" s="36"/>
    </row>
    <row r="34" spans="1:11" ht="12">
      <c r="A34" s="14">
        <v>3</v>
      </c>
      <c r="B34" s="3" t="s">
        <v>55</v>
      </c>
      <c r="C34" s="39">
        <f t="shared" si="1"/>
        <v>0.041365740740740745</v>
      </c>
      <c r="D34" s="14">
        <f t="shared" si="2"/>
        <v>69</v>
      </c>
      <c r="E34" s="19">
        <v>7</v>
      </c>
      <c r="F34" s="14">
        <v>32</v>
      </c>
      <c r="G34" s="1" t="s">
        <v>157</v>
      </c>
      <c r="H34" s="65">
        <v>0.04011574074074074</v>
      </c>
      <c r="I34" s="16" t="s">
        <v>61</v>
      </c>
      <c r="J34" s="52">
        <f t="shared" si="0"/>
        <v>0.006470280764635602</v>
      </c>
      <c r="K34" s="36"/>
    </row>
    <row r="35" spans="1:11" ht="12">
      <c r="A35" s="14">
        <v>4</v>
      </c>
      <c r="B35" s="3" t="s">
        <v>122</v>
      </c>
      <c r="C35" s="39">
        <f t="shared" si="1"/>
        <v>0.04163194444444445</v>
      </c>
      <c r="D35" s="14">
        <f t="shared" si="2"/>
        <v>68</v>
      </c>
      <c r="E35" s="19">
        <v>7</v>
      </c>
      <c r="F35" s="14">
        <v>33</v>
      </c>
      <c r="G35" s="1" t="s">
        <v>158</v>
      </c>
      <c r="H35" s="65">
        <v>0.040219907407407406</v>
      </c>
      <c r="I35" s="16" t="s">
        <v>61</v>
      </c>
      <c r="J35" s="52">
        <f t="shared" si="0"/>
        <v>0.00648708183990442</v>
      </c>
      <c r="K35" s="36"/>
    </row>
    <row r="36" spans="1:11" ht="12">
      <c r="A36" s="14">
        <v>5</v>
      </c>
      <c r="B36" s="29" t="s">
        <v>59</v>
      </c>
      <c r="C36" s="39">
        <f t="shared" si="1"/>
        <v>0.042847222222222224</v>
      </c>
      <c r="D36" s="14">
        <f t="shared" si="2"/>
        <v>66</v>
      </c>
      <c r="E36" s="19">
        <v>7</v>
      </c>
      <c r="F36" s="14">
        <v>34</v>
      </c>
      <c r="G36" s="1" t="s">
        <v>94</v>
      </c>
      <c r="H36" s="65">
        <v>0.040312499999999994</v>
      </c>
      <c r="I36" s="16">
        <v>72</v>
      </c>
      <c r="J36" s="52">
        <f t="shared" si="0"/>
        <v>0.006502016129032257</v>
      </c>
      <c r="K36" s="36"/>
    </row>
    <row r="37" spans="1:11" ht="12">
      <c r="A37" s="14">
        <v>6</v>
      </c>
      <c r="B37" s="34" t="s">
        <v>38</v>
      </c>
      <c r="C37" s="39">
        <f t="shared" si="1"/>
        <v>0.042916666666666665</v>
      </c>
      <c r="D37" s="14">
        <f t="shared" si="2"/>
        <v>65</v>
      </c>
      <c r="E37" s="19">
        <v>7</v>
      </c>
      <c r="F37" s="14">
        <v>35</v>
      </c>
      <c r="G37" s="1" t="s">
        <v>121</v>
      </c>
      <c r="H37" s="65">
        <v>0.040324074074074075</v>
      </c>
      <c r="I37" s="16">
        <v>71</v>
      </c>
      <c r="J37" s="52">
        <f t="shared" si="0"/>
        <v>0.006503882915173237</v>
      </c>
      <c r="K37" s="36"/>
    </row>
    <row r="38" spans="1:11" ht="12">
      <c r="A38" s="8">
        <v>7</v>
      </c>
      <c r="B38" s="37" t="s">
        <v>57</v>
      </c>
      <c r="C38" s="40">
        <f t="shared" si="1"/>
        <v>0.045995370370370374</v>
      </c>
      <c r="D38" s="8">
        <f t="shared" si="2"/>
        <v>64</v>
      </c>
      <c r="E38" s="20">
        <v>7</v>
      </c>
      <c r="F38" s="14">
        <v>36</v>
      </c>
      <c r="G38" s="31" t="s">
        <v>26</v>
      </c>
      <c r="H38" s="65">
        <v>0.040810185185185185</v>
      </c>
      <c r="I38" s="16">
        <v>70</v>
      </c>
      <c r="J38" s="52">
        <f t="shared" si="0"/>
        <v>0.006582287933094385</v>
      </c>
      <c r="K38" s="36"/>
    </row>
    <row r="39" spans="1:11" ht="12">
      <c r="A39" s="14">
        <v>1</v>
      </c>
      <c r="B39" s="29" t="s">
        <v>94</v>
      </c>
      <c r="C39" s="39">
        <f t="shared" si="1"/>
        <v>0.040312499999999994</v>
      </c>
      <c r="D39" s="14">
        <f t="shared" si="2"/>
        <v>72</v>
      </c>
      <c r="E39" s="19">
        <v>8</v>
      </c>
      <c r="F39" s="14">
        <v>37</v>
      </c>
      <c r="G39" s="1" t="s">
        <v>55</v>
      </c>
      <c r="H39" s="65">
        <v>0.041365740740740745</v>
      </c>
      <c r="I39" s="16">
        <v>69</v>
      </c>
      <c r="J39" s="52">
        <f t="shared" si="0"/>
        <v>0.00667189366786141</v>
      </c>
      <c r="K39" s="36"/>
    </row>
    <row r="40" spans="1:11" ht="12">
      <c r="A40" s="14">
        <v>2</v>
      </c>
      <c r="B40" s="32" t="s">
        <v>45</v>
      </c>
      <c r="C40" s="39">
        <f t="shared" si="1"/>
        <v>0.046724537037037044</v>
      </c>
      <c r="D40" s="14">
        <f t="shared" si="2"/>
        <v>63</v>
      </c>
      <c r="E40" s="59">
        <v>8</v>
      </c>
      <c r="F40" s="14">
        <v>38</v>
      </c>
      <c r="G40" s="1" t="s">
        <v>122</v>
      </c>
      <c r="H40" s="65">
        <v>0.04163194444444445</v>
      </c>
      <c r="I40" s="16">
        <v>68</v>
      </c>
      <c r="J40" s="52">
        <f t="shared" si="0"/>
        <v>0.006714829749103943</v>
      </c>
      <c r="K40" s="36"/>
    </row>
    <row r="41" spans="1:11" ht="12" customHeight="1">
      <c r="A41" s="62"/>
      <c r="B41" s="69"/>
      <c r="C41" s="206"/>
      <c r="D41" s="62"/>
      <c r="E41" s="207"/>
      <c r="F41" s="14">
        <v>39</v>
      </c>
      <c r="G41" s="29" t="s">
        <v>39</v>
      </c>
      <c r="H41" s="65">
        <v>0.042847222222222224</v>
      </c>
      <c r="I41" s="16">
        <v>67</v>
      </c>
      <c r="J41" s="52">
        <f t="shared" si="0"/>
        <v>0.00691084229390681</v>
      </c>
      <c r="K41" s="34"/>
    </row>
    <row r="42" spans="1:11" ht="12" customHeight="1">
      <c r="A42" s="5"/>
      <c r="B42" s="3"/>
      <c r="C42" s="205"/>
      <c r="D42" s="5"/>
      <c r="E42" s="208"/>
      <c r="F42" s="14">
        <v>40</v>
      </c>
      <c r="G42" s="1" t="s">
        <v>59</v>
      </c>
      <c r="H42" s="65">
        <v>0.042847222222222224</v>
      </c>
      <c r="I42" s="16">
        <v>66</v>
      </c>
      <c r="J42" s="52">
        <f t="shared" si="0"/>
        <v>0.00691084229390681</v>
      </c>
      <c r="K42" s="34"/>
    </row>
    <row r="43" spans="1:10" ht="12" customHeight="1">
      <c r="A43" s="5"/>
      <c r="B43" s="3"/>
      <c r="C43" s="205"/>
      <c r="D43" s="5"/>
      <c r="E43" s="208"/>
      <c r="F43" s="14">
        <v>41</v>
      </c>
      <c r="G43" s="32" t="s">
        <v>38</v>
      </c>
      <c r="H43" s="65">
        <v>0.042916666666666665</v>
      </c>
      <c r="I43" s="16">
        <v>65</v>
      </c>
      <c r="J43" s="52">
        <f t="shared" si="0"/>
        <v>0.006922043010752688</v>
      </c>
    </row>
    <row r="44" spans="1:10" ht="12" customHeight="1">
      <c r="A44" s="5"/>
      <c r="B44" s="3"/>
      <c r="C44" s="205"/>
      <c r="D44" s="5"/>
      <c r="E44" s="208"/>
      <c r="F44" s="14">
        <v>42</v>
      </c>
      <c r="G44" s="29" t="s">
        <v>57</v>
      </c>
      <c r="H44" s="65">
        <v>0.045995370370370374</v>
      </c>
      <c r="I44" s="16">
        <v>64</v>
      </c>
      <c r="J44" s="52">
        <f t="shared" si="0"/>
        <v>0.007418608124253286</v>
      </c>
    </row>
    <row r="45" spans="1:10" ht="12" customHeight="1">
      <c r="A45" s="5"/>
      <c r="B45" s="3"/>
      <c r="C45" s="205"/>
      <c r="D45" s="5"/>
      <c r="E45" s="188"/>
      <c r="F45" s="14">
        <v>43</v>
      </c>
      <c r="G45" s="32" t="s">
        <v>45</v>
      </c>
      <c r="H45" s="65">
        <v>0.046724537037037044</v>
      </c>
      <c r="I45" s="16">
        <v>63</v>
      </c>
      <c r="J45" s="52">
        <f t="shared" si="0"/>
        <v>0.007536215651135007</v>
      </c>
    </row>
    <row r="46" spans="1:10" ht="12" customHeight="1">
      <c r="A46" s="5"/>
      <c r="B46" s="3"/>
      <c r="C46" s="131"/>
      <c r="D46" s="5"/>
      <c r="E46" s="5"/>
      <c r="F46" s="14"/>
      <c r="G46" s="29" t="s">
        <v>30</v>
      </c>
      <c r="H46" s="65"/>
      <c r="I46" s="16" t="s">
        <v>113</v>
      </c>
      <c r="J46" s="52"/>
    </row>
    <row r="47" spans="1:10" ht="12" customHeight="1">
      <c r="A47" s="5"/>
      <c r="B47" s="3"/>
      <c r="C47" s="131"/>
      <c r="D47" s="5"/>
      <c r="E47" s="131"/>
      <c r="F47" s="8"/>
      <c r="G47" s="1" t="s">
        <v>21</v>
      </c>
      <c r="H47" s="65"/>
      <c r="I47" s="16" t="s">
        <v>113</v>
      </c>
      <c r="J47" s="52"/>
    </row>
    <row r="48" spans="1:10" ht="12" customHeight="1">
      <c r="A48" s="5"/>
      <c r="B48" s="34"/>
      <c r="C48" s="131"/>
      <c r="D48" s="5"/>
      <c r="E48" s="131"/>
      <c r="F48" s="5"/>
      <c r="G48" s="69"/>
      <c r="H48" s="197"/>
      <c r="I48" s="198"/>
      <c r="J48" s="199"/>
    </row>
    <row r="49" spans="1:10" ht="12" customHeight="1">
      <c r="A49" s="5"/>
      <c r="B49" s="3"/>
      <c r="C49" s="131"/>
      <c r="D49" s="5"/>
      <c r="E49" s="131"/>
      <c r="F49" s="5"/>
      <c r="G49" s="34"/>
      <c r="H49" s="135"/>
      <c r="I49" s="200"/>
      <c r="J49" s="201"/>
    </row>
    <row r="50" spans="1:10" ht="12" customHeight="1">
      <c r="A50" s="5"/>
      <c r="B50" s="34"/>
      <c r="C50" s="131"/>
      <c r="D50" s="5"/>
      <c r="E50" s="131"/>
      <c r="F50" s="5"/>
      <c r="G50" s="3"/>
      <c r="H50" s="135"/>
      <c r="I50" s="200"/>
      <c r="J50" s="201"/>
    </row>
    <row r="51" spans="1:10" ht="12" customHeight="1">
      <c r="A51" s="5"/>
      <c r="B51" s="3"/>
      <c r="C51" s="131"/>
      <c r="D51" s="5"/>
      <c r="E51" s="131"/>
      <c r="F51" s="5"/>
      <c r="G51" s="34"/>
      <c r="H51" s="135"/>
      <c r="I51" s="200"/>
      <c r="J51" s="201"/>
    </row>
    <row r="52" spans="1:9" ht="10.5" customHeight="1">
      <c r="A52" s="5"/>
      <c r="B52" s="3"/>
      <c r="C52" s="205"/>
      <c r="D52" s="5"/>
      <c r="E52" s="3"/>
      <c r="F52" s="1"/>
      <c r="G52" s="3"/>
      <c r="H52" s="135"/>
      <c r="I52" s="28"/>
    </row>
    <row r="53" spans="1:9" ht="10.5" customHeight="1">
      <c r="A53" s="5"/>
      <c r="B53" s="3"/>
      <c r="C53" s="205"/>
      <c r="D53" s="5"/>
      <c r="E53" s="3"/>
      <c r="F53" s="1"/>
      <c r="G53" s="3"/>
      <c r="H53" s="202"/>
      <c r="I53" s="28"/>
    </row>
    <row r="54" spans="5:8" ht="10.5" customHeight="1">
      <c r="E54" s="1"/>
      <c r="F54" s="1"/>
      <c r="H54" s="57"/>
    </row>
    <row r="55" spans="5:8" ht="10.5" customHeight="1">
      <c r="E55" s="1"/>
      <c r="F55" s="1"/>
      <c r="H55" s="57"/>
    </row>
    <row r="56" spans="5:8" ht="10.5" customHeight="1">
      <c r="E56" s="1"/>
      <c r="F56" s="1"/>
      <c r="H56" s="57"/>
    </row>
    <row r="57" spans="5:8" ht="10.5" customHeight="1">
      <c r="E57" s="1"/>
      <c r="F57" s="1"/>
      <c r="H57" s="57"/>
    </row>
    <row r="58" spans="5:8" ht="10.5" customHeight="1">
      <c r="E58" s="1"/>
      <c r="F58" s="1"/>
      <c r="H58" s="57"/>
    </row>
    <row r="59" spans="5:8" ht="10.5" customHeight="1">
      <c r="E59" s="1"/>
      <c r="F59" s="1"/>
      <c r="H59" s="57"/>
    </row>
    <row r="60" spans="5:8" ht="10.5" customHeight="1">
      <c r="E60" s="1"/>
      <c r="F60" s="1"/>
      <c r="H60" s="57"/>
    </row>
    <row r="61" spans="5:8" ht="10.5" customHeight="1">
      <c r="E61" s="1"/>
      <c r="F61" s="1"/>
      <c r="H61" s="57"/>
    </row>
    <row r="62" spans="5:8" ht="10.5" customHeight="1">
      <c r="E62" s="1"/>
      <c r="F62" s="1"/>
      <c r="H62" s="57"/>
    </row>
    <row r="63" spans="5:8" ht="10.5" customHeight="1">
      <c r="E63" s="1"/>
      <c r="F63" s="1"/>
      <c r="H63" s="57"/>
    </row>
    <row r="64" spans="5:8" ht="10.5" customHeight="1">
      <c r="E64" s="1"/>
      <c r="F64" s="1"/>
      <c r="H64" s="57"/>
    </row>
    <row r="65" spans="5:8" ht="10.5" customHeight="1">
      <c r="E65" s="1"/>
      <c r="F65" s="1"/>
      <c r="H65" s="57"/>
    </row>
    <row r="66" spans="5:8" ht="10.5" customHeight="1">
      <c r="E66" s="1"/>
      <c r="F66" s="1"/>
      <c r="H66" s="57"/>
    </row>
    <row r="67" spans="5:8" ht="10.5" customHeight="1">
      <c r="E67" s="1"/>
      <c r="F67" s="1"/>
      <c r="H67" s="57"/>
    </row>
    <row r="68" spans="5:8" ht="10.5" customHeight="1">
      <c r="E68" s="1"/>
      <c r="F68" s="1"/>
      <c r="H68" s="57"/>
    </row>
    <row r="69" spans="5:8" ht="10.5" customHeight="1">
      <c r="E69" s="1"/>
      <c r="F69" s="1"/>
      <c r="H69" s="57"/>
    </row>
    <row r="70" spans="5:8" ht="10.5" customHeight="1">
      <c r="E70" s="1"/>
      <c r="F70" s="1"/>
      <c r="H70" s="57"/>
    </row>
    <row r="71" spans="5:8" ht="10.5" customHeight="1">
      <c r="E71" s="1"/>
      <c r="F71" s="1"/>
      <c r="H71" s="57"/>
    </row>
    <row r="72" spans="5:8" ht="10.5" customHeight="1">
      <c r="E72" s="1"/>
      <c r="F72" s="1"/>
      <c r="H72" s="57"/>
    </row>
    <row r="73" spans="5:8" ht="10.5" customHeight="1">
      <c r="E73" s="1"/>
      <c r="F73" s="1"/>
      <c r="H73" s="57"/>
    </row>
    <row r="74" spans="5:8" ht="10.5" customHeight="1">
      <c r="E74" s="1"/>
      <c r="F74" s="1"/>
      <c r="H74" s="57"/>
    </row>
    <row r="75" spans="5:8" ht="10.5" customHeight="1">
      <c r="E75" s="1"/>
      <c r="F75" s="1"/>
      <c r="H75" s="57"/>
    </row>
    <row r="76" spans="5:8" ht="10.5" customHeight="1">
      <c r="E76" s="1"/>
      <c r="F76" s="1"/>
      <c r="H76" s="1"/>
    </row>
    <row r="77" spans="5:8" ht="10.5" customHeight="1">
      <c r="E77" s="1"/>
      <c r="F77" s="1"/>
      <c r="H77" s="1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0"/>
  <sheetViews>
    <sheetView showGridLines="0" zoomScalePageLayoutView="0" workbookViewId="0" topLeftCell="A1">
      <selection activeCell="N15" sqref="N15"/>
    </sheetView>
  </sheetViews>
  <sheetFormatPr defaultColWidth="13.57421875" defaultRowHeight="12.75"/>
  <cols>
    <col min="1" max="1" width="4.421875" style="2" customWidth="1"/>
    <col min="2" max="2" width="19.57421875" style="1" bestFit="1" customWidth="1"/>
    <col min="3" max="3" width="8.140625" style="24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21.28125" style="1" customWidth="1"/>
    <col min="8" max="8" width="7.8515625" style="46" bestFit="1" customWidth="1"/>
    <col min="9" max="9" width="6.140625" style="2" bestFit="1" customWidth="1"/>
    <col min="10" max="10" width="6.8515625" style="49" bestFit="1" customWidth="1"/>
    <col min="11" max="11" width="3.421875" style="31" customWidth="1"/>
    <col min="12" max="12" width="7.00390625" style="1" customWidth="1"/>
    <col min="13" max="13" width="13.57421875" style="0" customWidth="1"/>
    <col min="14" max="16384" width="13.57421875" style="1" customWidth="1"/>
  </cols>
  <sheetData>
    <row r="1" spans="1:11" s="6" customFormat="1" ht="23.25" customHeight="1">
      <c r="A1" s="246" t="s">
        <v>231</v>
      </c>
      <c r="B1" s="245"/>
      <c r="C1" s="245"/>
      <c r="D1" s="245"/>
      <c r="E1" s="245"/>
      <c r="F1" s="245"/>
      <c r="G1" s="245"/>
      <c r="H1" s="245"/>
      <c r="I1" s="245"/>
      <c r="J1" s="48">
        <v>3.1</v>
      </c>
      <c r="K1" s="6" t="s">
        <v>19</v>
      </c>
    </row>
    <row r="2" spans="1:11" s="2" customFormat="1" ht="12">
      <c r="A2" s="21" t="s">
        <v>5</v>
      </c>
      <c r="B2" s="21" t="s">
        <v>7</v>
      </c>
      <c r="C2" s="10" t="s">
        <v>0</v>
      </c>
      <c r="D2" s="9" t="s">
        <v>1</v>
      </c>
      <c r="E2" s="11" t="s">
        <v>27</v>
      </c>
      <c r="F2" s="9" t="s">
        <v>5</v>
      </c>
      <c r="G2" s="7" t="s">
        <v>6</v>
      </c>
      <c r="H2" s="45" t="s">
        <v>0</v>
      </c>
      <c r="I2" s="9" t="s">
        <v>1</v>
      </c>
      <c r="J2" s="9" t="s">
        <v>18</v>
      </c>
      <c r="K2" s="35" t="s">
        <v>14</v>
      </c>
    </row>
    <row r="3" spans="1:15" ht="12.75">
      <c r="A3" s="23">
        <v>1</v>
      </c>
      <c r="B3" s="30" t="s">
        <v>114</v>
      </c>
      <c r="C3" s="38">
        <f>VLOOKUP($B3,$G$2:$I$67,2,FALSE)</f>
        <v>0.012048611111111112</v>
      </c>
      <c r="D3" s="15">
        <f>VLOOKUP($B3,$G$2:$I$67,3,FALSE)</f>
        <v>100</v>
      </c>
      <c r="E3" s="22">
        <v>1</v>
      </c>
      <c r="F3" s="210">
        <v>1</v>
      </c>
      <c r="G3" s="30" t="s">
        <v>114</v>
      </c>
      <c r="H3" s="213">
        <v>0.012048611111111112</v>
      </c>
      <c r="I3" s="25">
        <v>100</v>
      </c>
      <c r="J3" s="50">
        <f aca="true" t="shared" si="0" ref="J3:J53">H3/J$1</f>
        <v>0.0038866487455197136</v>
      </c>
      <c r="K3" s="36" t="s">
        <v>114</v>
      </c>
      <c r="L3" s="31"/>
      <c r="N3" s="133"/>
      <c r="O3" s="133"/>
    </row>
    <row r="4" spans="1:14" ht="12.75">
      <c r="A4" s="17">
        <v>2</v>
      </c>
      <c r="B4" s="29" t="s">
        <v>76</v>
      </c>
      <c r="C4" s="39">
        <f aca="true" t="shared" si="1" ref="C4:C59">VLOOKUP($B4,$G$2:$I$67,2,FALSE)</f>
        <v>0.01292824074074074</v>
      </c>
      <c r="D4" s="12">
        <f aca="true" t="shared" si="2" ref="D4:D59">VLOOKUP($B4,$G$2:$I$67,3,FALSE)</f>
        <v>99</v>
      </c>
      <c r="E4" s="18">
        <v>1</v>
      </c>
      <c r="F4" s="63">
        <v>2</v>
      </c>
      <c r="G4" s="29" t="s">
        <v>76</v>
      </c>
      <c r="H4" s="214">
        <v>0.01292824074074074</v>
      </c>
      <c r="I4" s="16">
        <v>99</v>
      </c>
      <c r="J4" s="52">
        <f t="shared" si="0"/>
        <v>0.004170400238948626</v>
      </c>
      <c r="K4" s="36" t="s">
        <v>41</v>
      </c>
      <c r="L4" s="31"/>
      <c r="N4" s="133"/>
    </row>
    <row r="5" spans="1:14" ht="12.75">
      <c r="A5" s="17">
        <v>3</v>
      </c>
      <c r="B5" s="32" t="s">
        <v>48</v>
      </c>
      <c r="C5" s="39">
        <f t="shared" si="1"/>
        <v>0.013043981481481483</v>
      </c>
      <c r="D5" s="12">
        <f t="shared" si="2"/>
        <v>97</v>
      </c>
      <c r="E5" s="18">
        <v>1</v>
      </c>
      <c r="F5" s="63">
        <v>3</v>
      </c>
      <c r="G5" s="32" t="s">
        <v>123</v>
      </c>
      <c r="H5" s="214">
        <v>0.012974537037037036</v>
      </c>
      <c r="I5" s="16">
        <v>98</v>
      </c>
      <c r="J5" s="52">
        <f t="shared" si="0"/>
        <v>0.004185334528076463</v>
      </c>
      <c r="K5" s="36"/>
      <c r="L5" s="31"/>
      <c r="N5" s="133"/>
    </row>
    <row r="6" spans="1:14" ht="12.75">
      <c r="A6" s="17">
        <v>4</v>
      </c>
      <c r="B6" s="32" t="s">
        <v>107</v>
      </c>
      <c r="C6" s="39">
        <f t="shared" si="1"/>
        <v>0.013194444444444444</v>
      </c>
      <c r="D6" s="12">
        <f t="shared" si="2"/>
        <v>96</v>
      </c>
      <c r="E6" s="18">
        <v>1</v>
      </c>
      <c r="F6" s="63">
        <v>4</v>
      </c>
      <c r="G6" s="32" t="s">
        <v>48</v>
      </c>
      <c r="H6" s="214">
        <v>0.013043981481481483</v>
      </c>
      <c r="I6" s="16">
        <v>97</v>
      </c>
      <c r="J6" s="52">
        <f t="shared" si="0"/>
        <v>0.00420773596176822</v>
      </c>
      <c r="K6" s="36"/>
      <c r="L6" s="31"/>
      <c r="N6" s="133"/>
    </row>
    <row r="7" spans="1:14" ht="12.75">
      <c r="A7" s="81">
        <v>5</v>
      </c>
      <c r="B7" s="29" t="s">
        <v>115</v>
      </c>
      <c r="C7" s="40">
        <f t="shared" si="1"/>
        <v>0.014525462962962964</v>
      </c>
      <c r="D7" s="74">
        <f t="shared" si="2"/>
        <v>89</v>
      </c>
      <c r="E7" s="75">
        <v>1</v>
      </c>
      <c r="F7" s="63">
        <v>5</v>
      </c>
      <c r="G7" s="32" t="s">
        <v>107</v>
      </c>
      <c r="H7" s="214">
        <v>0.013194444444444444</v>
      </c>
      <c r="I7" s="16">
        <v>96</v>
      </c>
      <c r="J7" s="52">
        <f t="shared" si="0"/>
        <v>0.004256272401433692</v>
      </c>
      <c r="K7" s="36"/>
      <c r="L7" s="31"/>
      <c r="N7" s="133"/>
    </row>
    <row r="8" spans="1:14" ht="12.75">
      <c r="A8" s="23">
        <v>1</v>
      </c>
      <c r="B8" s="54" t="s">
        <v>111</v>
      </c>
      <c r="C8" s="38">
        <f t="shared" si="1"/>
        <v>0.013715277777777778</v>
      </c>
      <c r="D8" s="15">
        <f t="shared" si="2"/>
        <v>95</v>
      </c>
      <c r="E8" s="22">
        <v>2</v>
      </c>
      <c r="F8" s="63">
        <v>6</v>
      </c>
      <c r="G8" s="29" t="s">
        <v>111</v>
      </c>
      <c r="H8" s="214">
        <v>0.013715277777777778</v>
      </c>
      <c r="I8" s="16">
        <v>95</v>
      </c>
      <c r="J8" s="52">
        <f t="shared" si="0"/>
        <v>0.004424283154121864</v>
      </c>
      <c r="K8" s="36"/>
      <c r="L8" s="31"/>
      <c r="N8" s="133"/>
    </row>
    <row r="9" spans="1:14" ht="12.75">
      <c r="A9" s="14">
        <v>2</v>
      </c>
      <c r="B9" s="32" t="s">
        <v>49</v>
      </c>
      <c r="C9" s="39">
        <f t="shared" si="1"/>
        <v>0.01386574074074074</v>
      </c>
      <c r="D9" s="14">
        <f t="shared" si="2"/>
        <v>94</v>
      </c>
      <c r="E9" s="18">
        <v>2</v>
      </c>
      <c r="F9" s="63">
        <v>7</v>
      </c>
      <c r="G9" s="32" t="s">
        <v>49</v>
      </c>
      <c r="H9" s="214">
        <v>0.01386574074074074</v>
      </c>
      <c r="I9" s="16">
        <v>94</v>
      </c>
      <c r="J9" s="52">
        <f t="shared" si="0"/>
        <v>0.004472819593787335</v>
      </c>
      <c r="K9" s="36"/>
      <c r="L9" s="31"/>
      <c r="N9" s="133"/>
    </row>
    <row r="10" spans="1:14" ht="12.75">
      <c r="A10" s="14">
        <v>3</v>
      </c>
      <c r="B10" s="32" t="s">
        <v>92</v>
      </c>
      <c r="C10" s="39">
        <f t="shared" si="1"/>
        <v>0.0140625</v>
      </c>
      <c r="D10" s="12">
        <f t="shared" si="2"/>
        <v>93</v>
      </c>
      <c r="E10" s="18">
        <v>2</v>
      </c>
      <c r="F10" s="63">
        <v>8</v>
      </c>
      <c r="G10" s="32" t="s">
        <v>92</v>
      </c>
      <c r="H10" s="214">
        <v>0.0140625</v>
      </c>
      <c r="I10" s="16">
        <v>93</v>
      </c>
      <c r="J10" s="52">
        <f t="shared" si="0"/>
        <v>0.0045362903225806455</v>
      </c>
      <c r="K10" s="36"/>
      <c r="L10" s="31"/>
      <c r="N10" s="133"/>
    </row>
    <row r="11" spans="1:14" ht="12.75">
      <c r="A11" s="14">
        <v>4</v>
      </c>
      <c r="B11" s="32" t="s">
        <v>99</v>
      </c>
      <c r="C11" s="39">
        <f t="shared" si="1"/>
        <v>0.014594907407407405</v>
      </c>
      <c r="D11" s="14">
        <f t="shared" si="2"/>
        <v>88</v>
      </c>
      <c r="E11" s="18">
        <v>2</v>
      </c>
      <c r="F11" s="63">
        <v>9</v>
      </c>
      <c r="G11" s="29" t="s">
        <v>29</v>
      </c>
      <c r="H11" s="214">
        <v>0.014247685185185184</v>
      </c>
      <c r="I11" s="16">
        <v>92</v>
      </c>
      <c r="J11" s="52">
        <f t="shared" si="0"/>
        <v>0.004596027479091995</v>
      </c>
      <c r="K11" s="36"/>
      <c r="L11" s="31"/>
      <c r="N11" s="133"/>
    </row>
    <row r="12" spans="1:14" ht="12.75">
      <c r="A12" s="8">
        <v>5</v>
      </c>
      <c r="B12" s="37" t="s">
        <v>30</v>
      </c>
      <c r="C12" s="40">
        <f t="shared" si="1"/>
        <v>0.015185185185185185</v>
      </c>
      <c r="D12" s="8">
        <f t="shared" si="2"/>
        <v>85</v>
      </c>
      <c r="E12" s="75">
        <v>2</v>
      </c>
      <c r="F12" s="63">
        <v>10</v>
      </c>
      <c r="G12" s="29" t="s">
        <v>156</v>
      </c>
      <c r="H12" s="214">
        <v>0.014351851851851852</v>
      </c>
      <c r="I12" s="16">
        <v>91</v>
      </c>
      <c r="J12" s="52">
        <f t="shared" si="0"/>
        <v>0.004629629629629629</v>
      </c>
      <c r="K12" s="36"/>
      <c r="L12" s="31"/>
      <c r="N12" s="133"/>
    </row>
    <row r="13" spans="1:14" ht="12.75">
      <c r="A13" s="13">
        <v>1</v>
      </c>
      <c r="B13" s="30" t="s">
        <v>123</v>
      </c>
      <c r="C13" s="38">
        <f t="shared" si="1"/>
        <v>0.012974537037037036</v>
      </c>
      <c r="D13" s="13">
        <f t="shared" si="2"/>
        <v>98</v>
      </c>
      <c r="E13" s="22">
        <v>3</v>
      </c>
      <c r="F13" s="63">
        <v>11</v>
      </c>
      <c r="G13" s="29" t="s">
        <v>154</v>
      </c>
      <c r="H13" s="214">
        <v>0.014409722222222221</v>
      </c>
      <c r="I13" s="16">
        <v>90</v>
      </c>
      <c r="J13" s="52">
        <f t="shared" si="0"/>
        <v>0.004648297491039426</v>
      </c>
      <c r="K13" s="36"/>
      <c r="L13" s="31"/>
      <c r="N13" s="133"/>
    </row>
    <row r="14" spans="1:14" ht="12.75">
      <c r="A14" s="14">
        <v>2</v>
      </c>
      <c r="B14" s="29" t="s">
        <v>29</v>
      </c>
      <c r="C14" s="39">
        <f t="shared" si="1"/>
        <v>0.014247685185185184</v>
      </c>
      <c r="D14" s="14">
        <f t="shared" si="2"/>
        <v>92</v>
      </c>
      <c r="E14" s="18">
        <v>3</v>
      </c>
      <c r="F14" s="63">
        <v>12</v>
      </c>
      <c r="G14" s="29" t="s">
        <v>115</v>
      </c>
      <c r="H14" s="214">
        <v>0.014525462962962964</v>
      </c>
      <c r="I14" s="16">
        <v>89</v>
      </c>
      <c r="J14" s="52">
        <f t="shared" si="0"/>
        <v>0.004685633213859021</v>
      </c>
      <c r="K14" s="36"/>
      <c r="L14" s="31"/>
      <c r="N14" s="133"/>
    </row>
    <row r="15" spans="1:14" ht="12.75">
      <c r="A15" s="14">
        <v>3</v>
      </c>
      <c r="B15" s="29" t="s">
        <v>156</v>
      </c>
      <c r="C15" s="39">
        <f t="shared" si="1"/>
        <v>0.014351851851851852</v>
      </c>
      <c r="D15" s="14">
        <f t="shared" si="2"/>
        <v>91</v>
      </c>
      <c r="E15" s="18">
        <v>3</v>
      </c>
      <c r="F15" s="63">
        <v>13</v>
      </c>
      <c r="G15" s="32" t="s">
        <v>99</v>
      </c>
      <c r="H15" s="214">
        <v>0.014594907407407405</v>
      </c>
      <c r="I15" s="16">
        <v>88</v>
      </c>
      <c r="J15" s="52">
        <f t="shared" si="0"/>
        <v>0.004708034647550776</v>
      </c>
      <c r="K15" s="36"/>
      <c r="L15" s="31"/>
      <c r="N15" s="133"/>
    </row>
    <row r="16" spans="1:14" ht="12.75">
      <c r="A16" s="14">
        <v>4</v>
      </c>
      <c r="B16" s="29" t="s">
        <v>154</v>
      </c>
      <c r="C16" s="39">
        <f t="shared" si="1"/>
        <v>0.014409722222222221</v>
      </c>
      <c r="D16" s="14">
        <f t="shared" si="2"/>
        <v>90</v>
      </c>
      <c r="E16" s="18">
        <v>3</v>
      </c>
      <c r="F16" s="63">
        <v>14</v>
      </c>
      <c r="G16" s="29" t="s">
        <v>98</v>
      </c>
      <c r="H16" s="214">
        <v>0.0146875</v>
      </c>
      <c r="I16" s="16">
        <v>87</v>
      </c>
      <c r="J16" s="52">
        <f t="shared" si="0"/>
        <v>0.004737903225806452</v>
      </c>
      <c r="K16" s="36"/>
      <c r="L16" s="31"/>
      <c r="N16" s="133"/>
    </row>
    <row r="17" spans="1:14" ht="12.75">
      <c r="A17" s="14">
        <v>5</v>
      </c>
      <c r="B17" s="32" t="s">
        <v>128</v>
      </c>
      <c r="C17" s="39">
        <f t="shared" si="1"/>
        <v>0.015000000000000001</v>
      </c>
      <c r="D17" s="14">
        <f t="shared" si="2"/>
        <v>86</v>
      </c>
      <c r="E17" s="18">
        <v>3</v>
      </c>
      <c r="F17" s="63">
        <v>15</v>
      </c>
      <c r="G17" s="32" t="s">
        <v>128</v>
      </c>
      <c r="H17" s="214">
        <v>0.015000000000000001</v>
      </c>
      <c r="I17" s="16">
        <v>86</v>
      </c>
      <c r="J17" s="52">
        <f t="shared" si="0"/>
        <v>0.004838709677419355</v>
      </c>
      <c r="K17" s="36"/>
      <c r="L17" s="31"/>
      <c r="N17" s="133"/>
    </row>
    <row r="18" spans="1:14" ht="12.75">
      <c r="A18" s="14">
        <v>6</v>
      </c>
      <c r="B18" s="29" t="s">
        <v>21</v>
      </c>
      <c r="C18" s="39">
        <f t="shared" si="1"/>
        <v>0.015347222222222222</v>
      </c>
      <c r="D18" s="14">
        <f t="shared" si="2"/>
        <v>83</v>
      </c>
      <c r="E18" s="19">
        <v>3</v>
      </c>
      <c r="F18" s="63">
        <v>16</v>
      </c>
      <c r="G18" s="32" t="s">
        <v>183</v>
      </c>
      <c r="H18" s="214">
        <v>0.015127314814814816</v>
      </c>
      <c r="I18" s="16" t="s">
        <v>61</v>
      </c>
      <c r="J18" s="52">
        <f t="shared" si="0"/>
        <v>0.004879778972520908</v>
      </c>
      <c r="K18" s="36"/>
      <c r="L18" s="31"/>
      <c r="N18" s="133"/>
    </row>
    <row r="19" spans="1:14" ht="12.75">
      <c r="A19" s="14">
        <v>7</v>
      </c>
      <c r="B19" s="29" t="s">
        <v>124</v>
      </c>
      <c r="C19" s="39">
        <f t="shared" si="1"/>
        <v>0.01636574074074074</v>
      </c>
      <c r="D19" s="14">
        <f t="shared" si="2"/>
        <v>76</v>
      </c>
      <c r="E19" s="19">
        <v>3</v>
      </c>
      <c r="F19" s="63">
        <v>17</v>
      </c>
      <c r="G19" s="29" t="s">
        <v>30</v>
      </c>
      <c r="H19" s="214">
        <v>0.015185185185185185</v>
      </c>
      <c r="I19" s="16">
        <v>85</v>
      </c>
      <c r="J19" s="52">
        <f t="shared" si="0"/>
        <v>0.004898446833930705</v>
      </c>
      <c r="K19" s="36"/>
      <c r="L19" s="31"/>
      <c r="N19" s="133"/>
    </row>
    <row r="20" spans="1:14" ht="12.75">
      <c r="A20" s="8">
        <v>8</v>
      </c>
      <c r="B20" s="33" t="s">
        <v>51</v>
      </c>
      <c r="C20" s="40">
        <f t="shared" si="1"/>
        <v>0.01916666666666667</v>
      </c>
      <c r="D20" s="8">
        <f t="shared" si="2"/>
        <v>57</v>
      </c>
      <c r="E20" s="20">
        <v>3</v>
      </c>
      <c r="F20" s="63">
        <v>18</v>
      </c>
      <c r="G20" s="29" t="s">
        <v>125</v>
      </c>
      <c r="H20" s="214">
        <v>0.015266203703703705</v>
      </c>
      <c r="I20" s="16">
        <v>84</v>
      </c>
      <c r="J20" s="52">
        <f t="shared" si="0"/>
        <v>0.004924581839904421</v>
      </c>
      <c r="K20" s="36"/>
      <c r="L20" s="31"/>
      <c r="N20" s="133"/>
    </row>
    <row r="21" spans="1:14" ht="12.75">
      <c r="A21" s="13">
        <v>1</v>
      </c>
      <c r="B21" s="54" t="s">
        <v>98</v>
      </c>
      <c r="C21" s="38">
        <f t="shared" si="1"/>
        <v>0.0146875</v>
      </c>
      <c r="D21" s="13">
        <f t="shared" si="2"/>
        <v>87</v>
      </c>
      <c r="E21" s="76">
        <v>4</v>
      </c>
      <c r="F21" s="63">
        <v>19</v>
      </c>
      <c r="G21" s="29" t="s">
        <v>21</v>
      </c>
      <c r="H21" s="214">
        <v>0.015347222222222222</v>
      </c>
      <c r="I21" s="16">
        <v>83</v>
      </c>
      <c r="J21" s="52">
        <f t="shared" si="0"/>
        <v>0.004950716845878136</v>
      </c>
      <c r="K21" s="36"/>
      <c r="L21" s="31"/>
      <c r="N21" s="133"/>
    </row>
    <row r="22" spans="1:14" ht="12.75">
      <c r="A22" s="14">
        <v>2</v>
      </c>
      <c r="B22" s="29" t="s">
        <v>101</v>
      </c>
      <c r="C22" s="39">
        <f t="shared" si="1"/>
        <v>0.01545138888888889</v>
      </c>
      <c r="D22" s="14">
        <f t="shared" si="2"/>
        <v>82</v>
      </c>
      <c r="E22" s="19">
        <v>4</v>
      </c>
      <c r="F22" s="63">
        <v>20</v>
      </c>
      <c r="G22" s="29" t="s">
        <v>141</v>
      </c>
      <c r="H22" s="214">
        <v>0.01542824074074074</v>
      </c>
      <c r="I22" s="16" t="s">
        <v>61</v>
      </c>
      <c r="J22" s="52">
        <f t="shared" si="0"/>
        <v>0.004976851851851852</v>
      </c>
      <c r="K22" s="36"/>
      <c r="L22" s="31"/>
      <c r="N22" s="133"/>
    </row>
    <row r="23" spans="1:14" ht="12.75">
      <c r="A23" s="14">
        <v>3</v>
      </c>
      <c r="B23" s="29" t="s">
        <v>52</v>
      </c>
      <c r="C23" s="39">
        <f t="shared" si="1"/>
        <v>0.01556712962962963</v>
      </c>
      <c r="D23" s="14">
        <f t="shared" si="2"/>
        <v>81</v>
      </c>
      <c r="E23" s="19">
        <v>4</v>
      </c>
      <c r="F23" s="63">
        <v>21</v>
      </c>
      <c r="G23" s="29" t="s">
        <v>101</v>
      </c>
      <c r="H23" s="214">
        <v>0.01545138888888889</v>
      </c>
      <c r="I23" s="16">
        <v>82</v>
      </c>
      <c r="J23" s="52">
        <f t="shared" si="0"/>
        <v>0.004984318996415771</v>
      </c>
      <c r="K23" s="36"/>
      <c r="L23" s="31"/>
      <c r="N23" s="133"/>
    </row>
    <row r="24" spans="1:14" ht="12.75">
      <c r="A24" s="17">
        <v>4</v>
      </c>
      <c r="B24" s="29" t="s">
        <v>109</v>
      </c>
      <c r="C24" s="39">
        <f t="shared" si="1"/>
        <v>0.015636574074074074</v>
      </c>
      <c r="D24" s="14">
        <f t="shared" si="2"/>
        <v>80</v>
      </c>
      <c r="E24" s="19">
        <v>4</v>
      </c>
      <c r="F24" s="63">
        <v>22</v>
      </c>
      <c r="G24" s="29" t="s">
        <v>52</v>
      </c>
      <c r="H24" s="214">
        <v>0.01556712962962963</v>
      </c>
      <c r="I24" s="16">
        <v>81</v>
      </c>
      <c r="J24" s="52">
        <f t="shared" si="0"/>
        <v>0.005021654719235364</v>
      </c>
      <c r="K24" s="36"/>
      <c r="L24" s="31"/>
      <c r="N24" s="133"/>
    </row>
    <row r="25" spans="1:14" ht="12.75">
      <c r="A25" s="14">
        <v>5</v>
      </c>
      <c r="B25" s="29" t="s">
        <v>73</v>
      </c>
      <c r="C25" s="39">
        <f t="shared" si="1"/>
        <v>0.015694444444444445</v>
      </c>
      <c r="D25" s="14">
        <f t="shared" si="2"/>
        <v>79</v>
      </c>
      <c r="E25" s="19">
        <v>4</v>
      </c>
      <c r="F25" s="63">
        <v>23</v>
      </c>
      <c r="G25" s="29" t="s">
        <v>109</v>
      </c>
      <c r="H25" s="214">
        <v>0.015636574074074074</v>
      </c>
      <c r="I25" s="16">
        <v>80</v>
      </c>
      <c r="J25" s="52">
        <f t="shared" si="0"/>
        <v>0.0050440561529271205</v>
      </c>
      <c r="K25" s="36"/>
      <c r="L25" s="31"/>
      <c r="N25" s="133"/>
    </row>
    <row r="26" spans="1:14" ht="12.75">
      <c r="A26" s="14">
        <v>6</v>
      </c>
      <c r="B26" s="29" t="s">
        <v>35</v>
      </c>
      <c r="C26" s="39">
        <f t="shared" si="1"/>
        <v>0.015983796296296295</v>
      </c>
      <c r="D26" s="14">
        <f t="shared" si="2"/>
        <v>78</v>
      </c>
      <c r="E26" s="19">
        <v>4</v>
      </c>
      <c r="F26" s="63">
        <v>24</v>
      </c>
      <c r="G26" s="29" t="s">
        <v>73</v>
      </c>
      <c r="H26" s="214">
        <v>0.015694444444444445</v>
      </c>
      <c r="I26" s="16">
        <v>79</v>
      </c>
      <c r="J26" s="52">
        <f t="shared" si="0"/>
        <v>0.005062724014336917</v>
      </c>
      <c r="K26" s="36"/>
      <c r="L26" s="31"/>
      <c r="N26" s="133"/>
    </row>
    <row r="27" spans="1:14" ht="12.75">
      <c r="A27" s="14">
        <v>7</v>
      </c>
      <c r="B27" s="29" t="s">
        <v>112</v>
      </c>
      <c r="C27" s="39">
        <f t="shared" si="1"/>
        <v>0.01605324074074074</v>
      </c>
      <c r="D27" s="14">
        <f t="shared" si="2"/>
        <v>77</v>
      </c>
      <c r="E27" s="19">
        <v>4</v>
      </c>
      <c r="F27" s="63">
        <v>25</v>
      </c>
      <c r="G27" s="29" t="s">
        <v>155</v>
      </c>
      <c r="H27" s="214">
        <v>0.015763888888888886</v>
      </c>
      <c r="I27" s="16" t="s">
        <v>61</v>
      </c>
      <c r="J27" s="52">
        <f t="shared" si="0"/>
        <v>0.0050851254480286726</v>
      </c>
      <c r="K27" s="36"/>
      <c r="L27" s="31"/>
      <c r="N27" s="133"/>
    </row>
    <row r="28" spans="1:14" ht="12.75">
      <c r="A28" s="17">
        <v>8</v>
      </c>
      <c r="B28" s="32" t="s">
        <v>157</v>
      </c>
      <c r="C28" s="39">
        <f t="shared" si="1"/>
        <v>0.016666666666666666</v>
      </c>
      <c r="D28" s="14">
        <f t="shared" si="2"/>
        <v>73</v>
      </c>
      <c r="E28" s="19">
        <v>4</v>
      </c>
      <c r="F28" s="63">
        <v>26</v>
      </c>
      <c r="G28" s="29" t="s">
        <v>35</v>
      </c>
      <c r="H28" s="214">
        <v>0.015983796296296295</v>
      </c>
      <c r="I28" s="16">
        <v>78</v>
      </c>
      <c r="J28" s="52">
        <f t="shared" si="0"/>
        <v>0.005156063321385901</v>
      </c>
      <c r="K28" s="36"/>
      <c r="L28" s="31"/>
      <c r="N28" s="133"/>
    </row>
    <row r="29" spans="1:14" ht="12.75">
      <c r="A29" s="17">
        <v>9</v>
      </c>
      <c r="B29" s="29" t="s">
        <v>22</v>
      </c>
      <c r="C29" s="39">
        <f t="shared" si="1"/>
        <v>0.016967592592592593</v>
      </c>
      <c r="D29" s="14">
        <f t="shared" si="2"/>
        <v>70</v>
      </c>
      <c r="E29" s="19">
        <v>4</v>
      </c>
      <c r="F29" s="63">
        <v>27</v>
      </c>
      <c r="G29" s="29" t="s">
        <v>112</v>
      </c>
      <c r="H29" s="214">
        <v>0.01605324074074074</v>
      </c>
      <c r="I29" s="16">
        <v>77</v>
      </c>
      <c r="J29" s="52">
        <f t="shared" si="0"/>
        <v>0.005178464755077657</v>
      </c>
      <c r="K29" s="36"/>
      <c r="L29" s="31"/>
      <c r="N29" s="133"/>
    </row>
    <row r="30" spans="1:14" ht="12.75">
      <c r="A30" s="14">
        <v>10</v>
      </c>
      <c r="B30" s="32" t="s">
        <v>42</v>
      </c>
      <c r="C30" s="39">
        <f t="shared" si="1"/>
        <v>0.017395833333333336</v>
      </c>
      <c r="D30" s="14">
        <f t="shared" si="2"/>
        <v>66</v>
      </c>
      <c r="E30" s="19">
        <v>4</v>
      </c>
      <c r="F30" s="63">
        <v>28</v>
      </c>
      <c r="G30" s="29" t="s">
        <v>124</v>
      </c>
      <c r="H30" s="214">
        <v>0.01636574074074074</v>
      </c>
      <c r="I30" s="16">
        <v>76</v>
      </c>
      <c r="J30" s="52">
        <f t="shared" si="0"/>
        <v>0.005279271206690561</v>
      </c>
      <c r="K30" s="36"/>
      <c r="L30" s="31"/>
      <c r="N30" s="133"/>
    </row>
    <row r="31" spans="1:14" ht="12.75">
      <c r="A31" s="8">
        <v>11</v>
      </c>
      <c r="B31" s="37" t="s">
        <v>37</v>
      </c>
      <c r="C31" s="40">
        <f t="shared" si="1"/>
        <v>0.017939814814814815</v>
      </c>
      <c r="D31" s="8">
        <f t="shared" si="2"/>
        <v>65</v>
      </c>
      <c r="E31" s="20">
        <v>4</v>
      </c>
      <c r="F31" s="63">
        <v>29</v>
      </c>
      <c r="G31" s="32" t="s">
        <v>95</v>
      </c>
      <c r="H31" s="214">
        <v>0.016400462962962964</v>
      </c>
      <c r="I31" s="16">
        <v>75</v>
      </c>
      <c r="J31" s="52">
        <f t="shared" si="0"/>
        <v>0.00529047192353644</v>
      </c>
      <c r="K31" s="36"/>
      <c r="L31" s="31"/>
      <c r="N31" s="133"/>
    </row>
    <row r="32" spans="1:14" ht="12.75">
      <c r="A32" s="13">
        <v>1</v>
      </c>
      <c r="B32" s="54" t="s">
        <v>125</v>
      </c>
      <c r="C32" s="38">
        <f t="shared" si="1"/>
        <v>0.015266203703703705</v>
      </c>
      <c r="D32" s="13">
        <f t="shared" si="2"/>
        <v>84</v>
      </c>
      <c r="E32" s="76">
        <v>5</v>
      </c>
      <c r="F32" s="63">
        <v>30</v>
      </c>
      <c r="G32" s="29" t="s">
        <v>143</v>
      </c>
      <c r="H32" s="214">
        <v>0.016585648148148148</v>
      </c>
      <c r="I32" s="16">
        <v>74</v>
      </c>
      <c r="J32" s="52">
        <f t="shared" si="0"/>
        <v>0.0053502090800477894</v>
      </c>
      <c r="K32" s="36"/>
      <c r="L32" s="31"/>
      <c r="N32" s="133"/>
    </row>
    <row r="33" spans="1:14" ht="12.75">
      <c r="A33" s="14">
        <v>2</v>
      </c>
      <c r="B33" s="32" t="s">
        <v>95</v>
      </c>
      <c r="C33" s="39">
        <f t="shared" si="1"/>
        <v>0.016400462962962964</v>
      </c>
      <c r="D33" s="14">
        <f t="shared" si="2"/>
        <v>75</v>
      </c>
      <c r="E33" s="19">
        <v>5</v>
      </c>
      <c r="F33" s="63">
        <v>31</v>
      </c>
      <c r="G33" s="32" t="s">
        <v>157</v>
      </c>
      <c r="H33" s="214">
        <v>0.016666666666666666</v>
      </c>
      <c r="I33" s="16">
        <v>73</v>
      </c>
      <c r="J33" s="52">
        <f t="shared" si="0"/>
        <v>0.005376344086021505</v>
      </c>
      <c r="K33" s="36"/>
      <c r="L33" s="31"/>
      <c r="N33" s="57"/>
    </row>
    <row r="34" spans="1:14" ht="12.75">
      <c r="A34" s="14">
        <v>3</v>
      </c>
      <c r="B34" s="29" t="s">
        <v>74</v>
      </c>
      <c r="C34" s="39">
        <f t="shared" si="1"/>
        <v>0.016724537037037034</v>
      </c>
      <c r="D34" s="14">
        <f t="shared" si="2"/>
        <v>72</v>
      </c>
      <c r="E34" s="19">
        <v>5</v>
      </c>
      <c r="F34" s="63">
        <v>32</v>
      </c>
      <c r="G34" s="29" t="s">
        <v>74</v>
      </c>
      <c r="H34" s="214">
        <v>0.016724537037037034</v>
      </c>
      <c r="I34" s="16">
        <v>72</v>
      </c>
      <c r="J34" s="52">
        <f t="shared" si="0"/>
        <v>0.005395011947431301</v>
      </c>
      <c r="K34" s="36"/>
      <c r="L34" s="31"/>
      <c r="N34" s="57"/>
    </row>
    <row r="35" spans="1:14" ht="12.75">
      <c r="A35" s="14">
        <v>4</v>
      </c>
      <c r="B35" s="29" t="s">
        <v>87</v>
      </c>
      <c r="C35" s="39">
        <f t="shared" si="1"/>
        <v>0.017187499999999998</v>
      </c>
      <c r="D35" s="14">
        <f t="shared" si="2"/>
        <v>68</v>
      </c>
      <c r="E35" s="19">
        <v>5</v>
      </c>
      <c r="F35" s="63">
        <v>33</v>
      </c>
      <c r="G35" s="32" t="s">
        <v>120</v>
      </c>
      <c r="H35" s="211">
        <v>0.01693287037037037</v>
      </c>
      <c r="I35" s="16">
        <v>71</v>
      </c>
      <c r="J35" s="52">
        <f t="shared" si="0"/>
        <v>0.00546221624850657</v>
      </c>
      <c r="K35" s="36"/>
      <c r="L35" s="31"/>
      <c r="N35" s="209"/>
    </row>
    <row r="36" spans="1:15" ht="12.75">
      <c r="A36" s="14">
        <v>5</v>
      </c>
      <c r="B36" s="29" t="s">
        <v>47</v>
      </c>
      <c r="C36" s="39">
        <f t="shared" si="1"/>
        <v>0.01734953703703704</v>
      </c>
      <c r="D36" s="14">
        <f t="shared" si="2"/>
        <v>67</v>
      </c>
      <c r="E36" s="19">
        <v>5</v>
      </c>
      <c r="F36" s="63">
        <v>34</v>
      </c>
      <c r="G36" s="29" t="s">
        <v>22</v>
      </c>
      <c r="H36" s="214">
        <v>0.016967592592592593</v>
      </c>
      <c r="I36" s="16">
        <v>70</v>
      </c>
      <c r="J36" s="52">
        <f t="shared" si="0"/>
        <v>0.005473416965352449</v>
      </c>
      <c r="K36" s="36"/>
      <c r="L36" s="31"/>
      <c r="N36" s="209"/>
      <c r="O36" s="209"/>
    </row>
    <row r="37" spans="1:14" ht="12.75">
      <c r="A37" s="14">
        <v>6</v>
      </c>
      <c r="B37" s="29" t="s">
        <v>127</v>
      </c>
      <c r="C37" s="39">
        <f t="shared" si="1"/>
        <v>0.01840277777777778</v>
      </c>
      <c r="D37" s="14">
        <f t="shared" si="2"/>
        <v>62</v>
      </c>
      <c r="E37" s="19">
        <v>5</v>
      </c>
      <c r="F37" s="63">
        <v>35</v>
      </c>
      <c r="G37" s="29" t="s">
        <v>41</v>
      </c>
      <c r="H37" s="211">
        <v>0.017175925925925924</v>
      </c>
      <c r="I37" s="16">
        <v>69</v>
      </c>
      <c r="J37" s="52">
        <f t="shared" si="0"/>
        <v>0.0055406212664277175</v>
      </c>
      <c r="K37" s="36"/>
      <c r="L37" s="31"/>
      <c r="N37" s="209"/>
    </row>
    <row r="38" spans="1:14" ht="12.75">
      <c r="A38" s="8">
        <v>7</v>
      </c>
      <c r="B38" s="37" t="s">
        <v>159</v>
      </c>
      <c r="C38" s="40">
        <f t="shared" si="1"/>
        <v>0.019849537037037037</v>
      </c>
      <c r="D38" s="8">
        <f t="shared" si="2"/>
        <v>54</v>
      </c>
      <c r="E38" s="20">
        <v>5</v>
      </c>
      <c r="F38" s="63">
        <v>36</v>
      </c>
      <c r="G38" s="29" t="s">
        <v>87</v>
      </c>
      <c r="H38" s="211">
        <v>0.017187499999999998</v>
      </c>
      <c r="I38" s="16">
        <v>68</v>
      </c>
      <c r="J38" s="52">
        <f t="shared" si="0"/>
        <v>0.005544354838709677</v>
      </c>
      <c r="K38" s="36"/>
      <c r="L38" s="31"/>
      <c r="N38" s="209"/>
    </row>
    <row r="39" spans="1:14" ht="12.75">
      <c r="A39" s="13">
        <v>1</v>
      </c>
      <c r="B39" s="54" t="s">
        <v>143</v>
      </c>
      <c r="C39" s="38">
        <f t="shared" si="1"/>
        <v>0.016585648148148148</v>
      </c>
      <c r="D39" s="13">
        <f t="shared" si="2"/>
        <v>74</v>
      </c>
      <c r="E39" s="76">
        <v>6</v>
      </c>
      <c r="F39" s="63">
        <v>37</v>
      </c>
      <c r="G39" s="29" t="s">
        <v>47</v>
      </c>
      <c r="H39" s="211">
        <v>0.01734953703703704</v>
      </c>
      <c r="I39" s="16">
        <v>67</v>
      </c>
      <c r="J39" s="52">
        <f t="shared" si="0"/>
        <v>0.005596624850657109</v>
      </c>
      <c r="K39" s="36"/>
      <c r="L39" s="31"/>
      <c r="N39" s="209"/>
    </row>
    <row r="40" spans="1:14" ht="12.75">
      <c r="A40" s="14">
        <v>2</v>
      </c>
      <c r="B40" s="29" t="s">
        <v>41</v>
      </c>
      <c r="C40" s="39">
        <f t="shared" si="1"/>
        <v>0.017175925925925924</v>
      </c>
      <c r="D40" s="14">
        <f t="shared" si="2"/>
        <v>69</v>
      </c>
      <c r="E40" s="19">
        <v>6</v>
      </c>
      <c r="F40" s="63">
        <v>38</v>
      </c>
      <c r="G40" s="32" t="s">
        <v>42</v>
      </c>
      <c r="H40" s="211">
        <v>0.017395833333333336</v>
      </c>
      <c r="I40" s="16">
        <v>66</v>
      </c>
      <c r="J40" s="52">
        <f t="shared" si="0"/>
        <v>0.005611559139784947</v>
      </c>
      <c r="K40" s="36"/>
      <c r="L40" s="31"/>
      <c r="N40" s="209"/>
    </row>
    <row r="41" spans="1:14" ht="12.75">
      <c r="A41" s="14">
        <v>3</v>
      </c>
      <c r="B41" s="32" t="s">
        <v>102</v>
      </c>
      <c r="C41" s="39">
        <f t="shared" si="1"/>
        <v>0.01798611111111111</v>
      </c>
      <c r="D41" s="14">
        <f t="shared" si="2"/>
        <v>64</v>
      </c>
      <c r="E41" s="19">
        <v>6</v>
      </c>
      <c r="F41" s="63">
        <v>39</v>
      </c>
      <c r="G41" s="29" t="s">
        <v>161</v>
      </c>
      <c r="H41" s="211">
        <v>0.01775462962962963</v>
      </c>
      <c r="I41" s="16" t="s">
        <v>61</v>
      </c>
      <c r="J41" s="52">
        <f t="shared" si="0"/>
        <v>0.005727299880525687</v>
      </c>
      <c r="K41" s="34"/>
      <c r="L41" s="31"/>
      <c r="N41" s="209"/>
    </row>
    <row r="42" spans="1:14" ht="12.75">
      <c r="A42" s="14">
        <v>4</v>
      </c>
      <c r="B42" s="32" t="s">
        <v>100</v>
      </c>
      <c r="C42" s="39">
        <f t="shared" si="1"/>
        <v>0.018298611111111113</v>
      </c>
      <c r="D42" s="14">
        <f t="shared" si="2"/>
        <v>63</v>
      </c>
      <c r="E42" s="19">
        <v>6</v>
      </c>
      <c r="F42" s="63">
        <v>40</v>
      </c>
      <c r="G42" s="29" t="s">
        <v>158</v>
      </c>
      <c r="H42" s="211">
        <v>0.017870370370370373</v>
      </c>
      <c r="I42" s="16" t="s">
        <v>61</v>
      </c>
      <c r="J42" s="52">
        <f t="shared" si="0"/>
        <v>0.0057646356033452814</v>
      </c>
      <c r="K42" s="34"/>
      <c r="L42" s="31"/>
      <c r="N42" s="209"/>
    </row>
    <row r="43" spans="1:14" ht="12.75">
      <c r="A43" s="14">
        <v>5</v>
      </c>
      <c r="B43" s="29" t="s">
        <v>58</v>
      </c>
      <c r="C43" s="39">
        <f t="shared" si="1"/>
        <v>0.018935185185185183</v>
      </c>
      <c r="D43" s="14">
        <f t="shared" si="2"/>
        <v>60</v>
      </c>
      <c r="E43" s="19">
        <v>6</v>
      </c>
      <c r="F43" s="63">
        <v>41</v>
      </c>
      <c r="G43" s="29" t="s">
        <v>37</v>
      </c>
      <c r="H43" s="211">
        <v>0.017939814814814815</v>
      </c>
      <c r="I43" s="16">
        <v>65</v>
      </c>
      <c r="J43" s="52">
        <f t="shared" si="0"/>
        <v>0.005787037037037037</v>
      </c>
      <c r="L43" s="31"/>
      <c r="N43" s="209"/>
    </row>
    <row r="44" spans="1:14" ht="12.75">
      <c r="A44" s="14">
        <v>6</v>
      </c>
      <c r="B44" s="32" t="s">
        <v>126</v>
      </c>
      <c r="C44" s="39">
        <f t="shared" si="1"/>
        <v>0.018993055555555558</v>
      </c>
      <c r="D44" s="14">
        <f t="shared" si="2"/>
        <v>59</v>
      </c>
      <c r="E44" s="19">
        <v>6</v>
      </c>
      <c r="F44" s="63">
        <v>42</v>
      </c>
      <c r="G44" s="32" t="s">
        <v>102</v>
      </c>
      <c r="H44" s="211">
        <v>0.01798611111111111</v>
      </c>
      <c r="I44" s="16">
        <v>64</v>
      </c>
      <c r="J44" s="52">
        <f t="shared" si="0"/>
        <v>0.005801971326164873</v>
      </c>
      <c r="L44" s="31"/>
      <c r="N44" s="209"/>
    </row>
    <row r="45" spans="1:14" ht="12.75">
      <c r="A45" s="14">
        <v>7</v>
      </c>
      <c r="B45" s="32" t="s">
        <v>121</v>
      </c>
      <c r="C45" s="39">
        <f t="shared" si="1"/>
        <v>0.01915509259259259</v>
      </c>
      <c r="D45" s="14">
        <f t="shared" si="2"/>
        <v>58</v>
      </c>
      <c r="E45" s="19">
        <v>6</v>
      </c>
      <c r="F45" s="63">
        <v>43</v>
      </c>
      <c r="G45" s="32" t="s">
        <v>100</v>
      </c>
      <c r="H45" s="211">
        <v>0.018298611111111113</v>
      </c>
      <c r="I45" s="16">
        <v>63</v>
      </c>
      <c r="J45" s="52">
        <f t="shared" si="0"/>
        <v>0.0059027777777777785</v>
      </c>
      <c r="L45" s="31"/>
      <c r="N45" s="209"/>
    </row>
    <row r="46" spans="1:14" ht="12.75">
      <c r="A46" s="14">
        <v>8</v>
      </c>
      <c r="B46" s="29" t="s">
        <v>54</v>
      </c>
      <c r="C46" s="39">
        <f t="shared" si="1"/>
        <v>0.019386574074074073</v>
      </c>
      <c r="D46" s="14">
        <f t="shared" si="2"/>
        <v>56</v>
      </c>
      <c r="E46" s="19">
        <v>6</v>
      </c>
      <c r="F46" s="63">
        <v>44</v>
      </c>
      <c r="G46" s="29" t="s">
        <v>127</v>
      </c>
      <c r="H46" s="211">
        <v>0.01840277777777778</v>
      </c>
      <c r="I46" s="16">
        <v>62</v>
      </c>
      <c r="J46" s="52">
        <f t="shared" si="0"/>
        <v>0.005936379928315412</v>
      </c>
      <c r="L46" s="31"/>
      <c r="N46" s="209"/>
    </row>
    <row r="47" spans="1:14" ht="12.75">
      <c r="A47" s="14">
        <v>9</v>
      </c>
      <c r="B47" s="29" t="s">
        <v>39</v>
      </c>
      <c r="C47" s="39">
        <f t="shared" si="1"/>
        <v>0.019918981481481482</v>
      </c>
      <c r="D47" s="14">
        <f t="shared" si="2"/>
        <v>52</v>
      </c>
      <c r="E47" s="19">
        <v>6</v>
      </c>
      <c r="F47" s="63">
        <v>45</v>
      </c>
      <c r="G47" s="32" t="s">
        <v>94</v>
      </c>
      <c r="H47" s="211">
        <v>0.01888888888888889</v>
      </c>
      <c r="I47" s="16">
        <v>61</v>
      </c>
      <c r="J47" s="52">
        <f t="shared" si="0"/>
        <v>0.006093189964157706</v>
      </c>
      <c r="L47" s="31"/>
      <c r="N47" s="209"/>
    </row>
    <row r="48" spans="1:14" ht="12.75">
      <c r="A48" s="8">
        <v>10</v>
      </c>
      <c r="B48" s="37" t="s">
        <v>43</v>
      </c>
      <c r="C48" s="40">
        <f t="shared" si="1"/>
        <v>0.020266203703703703</v>
      </c>
      <c r="D48" s="8">
        <f t="shared" si="2"/>
        <v>50</v>
      </c>
      <c r="E48" s="20">
        <v>6</v>
      </c>
      <c r="F48" s="63">
        <v>46</v>
      </c>
      <c r="G48" s="29" t="s">
        <v>58</v>
      </c>
      <c r="H48" s="211">
        <v>0.018935185185185183</v>
      </c>
      <c r="I48" s="16">
        <v>60</v>
      </c>
      <c r="J48" s="52">
        <f t="shared" si="0"/>
        <v>0.006108124253285543</v>
      </c>
      <c r="L48" s="31"/>
      <c r="N48" s="209"/>
    </row>
    <row r="49" spans="1:15" ht="12.75">
      <c r="A49" s="13">
        <v>1</v>
      </c>
      <c r="B49" s="30" t="s">
        <v>120</v>
      </c>
      <c r="C49" s="38">
        <f t="shared" si="1"/>
        <v>0.01693287037037037</v>
      </c>
      <c r="D49" s="13">
        <f t="shared" si="2"/>
        <v>71</v>
      </c>
      <c r="E49" s="76">
        <v>7</v>
      </c>
      <c r="F49" s="5">
        <v>47</v>
      </c>
      <c r="G49" s="32" t="s">
        <v>126</v>
      </c>
      <c r="H49" s="211">
        <v>0.018993055555555558</v>
      </c>
      <c r="I49" s="16">
        <v>59</v>
      </c>
      <c r="J49" s="52">
        <f t="shared" si="0"/>
        <v>0.006126792114695342</v>
      </c>
      <c r="L49" s="31"/>
      <c r="N49" s="209"/>
      <c r="O49" s="209"/>
    </row>
    <row r="50" spans="1:15" ht="12.75">
      <c r="A50" s="14">
        <v>2</v>
      </c>
      <c r="B50" s="32" t="s">
        <v>56</v>
      </c>
      <c r="C50" s="39">
        <f t="shared" si="1"/>
        <v>0.019768518518518515</v>
      </c>
      <c r="D50" s="14">
        <f t="shared" si="2"/>
        <v>55</v>
      </c>
      <c r="E50" s="19">
        <v>7</v>
      </c>
      <c r="F50" s="5">
        <v>48</v>
      </c>
      <c r="G50" s="32" t="s">
        <v>121</v>
      </c>
      <c r="H50" s="211">
        <v>0.01915509259259259</v>
      </c>
      <c r="I50" s="16">
        <v>58</v>
      </c>
      <c r="J50" s="52">
        <f t="shared" si="0"/>
        <v>0.006179062126642772</v>
      </c>
      <c r="L50" s="31"/>
      <c r="N50" s="209"/>
      <c r="O50" s="209"/>
    </row>
    <row r="51" spans="1:15" ht="12.75">
      <c r="A51" s="14">
        <v>3</v>
      </c>
      <c r="B51" s="29" t="s">
        <v>122</v>
      </c>
      <c r="C51" s="39">
        <f t="shared" si="1"/>
        <v>0.019849537037037037</v>
      </c>
      <c r="D51" s="14">
        <f t="shared" si="2"/>
        <v>53</v>
      </c>
      <c r="E51" s="19">
        <v>7</v>
      </c>
      <c r="F51" s="5">
        <v>49</v>
      </c>
      <c r="G51" s="32" t="s">
        <v>51</v>
      </c>
      <c r="H51" s="214">
        <v>0.01916666666666667</v>
      </c>
      <c r="I51" s="16">
        <v>57</v>
      </c>
      <c r="J51" s="52">
        <f t="shared" si="0"/>
        <v>0.006182795698924732</v>
      </c>
      <c r="L51" s="31"/>
      <c r="N51" s="209"/>
      <c r="O51" s="209"/>
    </row>
    <row r="52" spans="1:15" ht="12.75">
      <c r="A52" s="14">
        <v>4</v>
      </c>
      <c r="B52" s="29" t="s">
        <v>60</v>
      </c>
      <c r="C52" s="39">
        <f t="shared" si="1"/>
        <v>0.019976851851851853</v>
      </c>
      <c r="D52" s="14">
        <f t="shared" si="2"/>
        <v>51</v>
      </c>
      <c r="E52" s="19">
        <v>7</v>
      </c>
      <c r="F52" s="5">
        <v>50</v>
      </c>
      <c r="G52" s="29" t="s">
        <v>54</v>
      </c>
      <c r="H52" s="211">
        <v>0.019386574074074073</v>
      </c>
      <c r="I52" s="16">
        <v>56</v>
      </c>
      <c r="J52" s="52">
        <f t="shared" si="0"/>
        <v>0.006253733572281959</v>
      </c>
      <c r="L52" s="31"/>
      <c r="N52" s="209"/>
      <c r="O52" s="209"/>
    </row>
    <row r="53" spans="1:14" ht="12.75">
      <c r="A53" s="14">
        <v>5</v>
      </c>
      <c r="B53" s="29" t="s">
        <v>103</v>
      </c>
      <c r="C53" s="39">
        <f t="shared" si="1"/>
        <v>0.02050925925925926</v>
      </c>
      <c r="D53" s="14">
        <f t="shared" si="2"/>
        <v>49</v>
      </c>
      <c r="E53" s="215">
        <v>7</v>
      </c>
      <c r="F53" s="14">
        <v>51</v>
      </c>
      <c r="G53" s="32" t="s">
        <v>56</v>
      </c>
      <c r="H53" s="211">
        <v>0.019768518518518515</v>
      </c>
      <c r="I53" s="16">
        <v>55</v>
      </c>
      <c r="J53" s="52">
        <f t="shared" si="0"/>
        <v>0.006376941457586618</v>
      </c>
      <c r="L53" s="31"/>
      <c r="N53" s="209"/>
    </row>
    <row r="54" spans="1:14" ht="12.75">
      <c r="A54" s="14">
        <v>6</v>
      </c>
      <c r="B54" s="29" t="s">
        <v>63</v>
      </c>
      <c r="C54" s="39">
        <f t="shared" si="1"/>
        <v>0.020682870370370372</v>
      </c>
      <c r="D54" s="14">
        <f t="shared" si="2"/>
        <v>48</v>
      </c>
      <c r="E54" s="215">
        <v>7</v>
      </c>
      <c r="F54" s="14">
        <v>52</v>
      </c>
      <c r="G54" s="29" t="s">
        <v>159</v>
      </c>
      <c r="H54" s="211">
        <v>0.019849537037037037</v>
      </c>
      <c r="I54" s="16">
        <v>54</v>
      </c>
      <c r="J54" s="52">
        <f aca="true" t="shared" si="3" ref="J54:J65">H54/J$1</f>
        <v>0.006403076463560334</v>
      </c>
      <c r="N54" s="209"/>
    </row>
    <row r="55" spans="1:14" ht="12.75">
      <c r="A55" s="14">
        <v>7</v>
      </c>
      <c r="B55" s="29" t="s">
        <v>38</v>
      </c>
      <c r="C55" s="39">
        <f t="shared" si="1"/>
        <v>0.02074074074074074</v>
      </c>
      <c r="D55" s="14">
        <f t="shared" si="2"/>
        <v>47</v>
      </c>
      <c r="E55" s="215">
        <v>7</v>
      </c>
      <c r="F55" s="14">
        <v>53</v>
      </c>
      <c r="G55" s="29" t="s">
        <v>122</v>
      </c>
      <c r="H55" s="211">
        <v>0.019849537037037037</v>
      </c>
      <c r="I55" s="16">
        <v>53</v>
      </c>
      <c r="J55" s="52">
        <f t="shared" si="3"/>
        <v>0.006403076463560334</v>
      </c>
      <c r="N55" s="209"/>
    </row>
    <row r="56" spans="1:14" ht="12.75">
      <c r="A56" s="14">
        <v>8</v>
      </c>
      <c r="B56" s="29" t="s">
        <v>59</v>
      </c>
      <c r="C56" s="39">
        <f t="shared" si="1"/>
        <v>0.020844907407407406</v>
      </c>
      <c r="D56" s="14">
        <f t="shared" si="2"/>
        <v>46</v>
      </c>
      <c r="E56" s="215">
        <v>7</v>
      </c>
      <c r="F56" s="14">
        <v>54</v>
      </c>
      <c r="G56" s="29" t="s">
        <v>39</v>
      </c>
      <c r="H56" s="211">
        <v>0.019918981481481482</v>
      </c>
      <c r="I56" s="16">
        <v>52</v>
      </c>
      <c r="J56" s="52">
        <f t="shared" si="3"/>
        <v>0.006425477897252091</v>
      </c>
      <c r="N56" s="209"/>
    </row>
    <row r="57" spans="1:14" ht="12.75">
      <c r="A57" s="14">
        <v>9</v>
      </c>
      <c r="B57" s="29" t="s">
        <v>57</v>
      </c>
      <c r="C57" s="39">
        <f t="shared" si="1"/>
        <v>0.022060185185185183</v>
      </c>
      <c r="D57" s="14">
        <f t="shared" si="2"/>
        <v>44</v>
      </c>
      <c r="E57" s="215">
        <v>7</v>
      </c>
      <c r="F57" s="14">
        <v>55</v>
      </c>
      <c r="G57" s="29" t="s">
        <v>60</v>
      </c>
      <c r="H57" s="211">
        <v>0.019976851851851853</v>
      </c>
      <c r="I57" s="16">
        <v>51</v>
      </c>
      <c r="J57" s="52">
        <f t="shared" si="3"/>
        <v>0.006444145758661888</v>
      </c>
      <c r="N57" s="209"/>
    </row>
    <row r="58" spans="1:14" ht="12.75">
      <c r="A58" s="13">
        <v>1</v>
      </c>
      <c r="B58" s="30" t="s">
        <v>94</v>
      </c>
      <c r="C58" s="38">
        <f t="shared" si="1"/>
        <v>0.01888888888888889</v>
      </c>
      <c r="D58" s="13">
        <f t="shared" si="2"/>
        <v>61</v>
      </c>
      <c r="E58" s="76">
        <v>8</v>
      </c>
      <c r="F58" s="14">
        <v>56</v>
      </c>
      <c r="G58" s="29" t="s">
        <v>43</v>
      </c>
      <c r="H58" s="211">
        <v>0.020266203703703703</v>
      </c>
      <c r="I58" s="16">
        <v>50</v>
      </c>
      <c r="J58" s="52">
        <f t="shared" si="3"/>
        <v>0.006537485065710872</v>
      </c>
      <c r="N58" s="209"/>
    </row>
    <row r="59" spans="1:14" ht="12.75">
      <c r="A59" s="8">
        <v>2</v>
      </c>
      <c r="B59" s="37" t="s">
        <v>45</v>
      </c>
      <c r="C59" s="40">
        <f t="shared" si="1"/>
        <v>0.021875000000000002</v>
      </c>
      <c r="D59" s="8">
        <f t="shared" si="2"/>
        <v>45</v>
      </c>
      <c r="E59" s="20">
        <v>8</v>
      </c>
      <c r="F59" s="14">
        <v>57</v>
      </c>
      <c r="G59" s="29" t="s">
        <v>103</v>
      </c>
      <c r="H59" s="211">
        <v>0.02050925925925926</v>
      </c>
      <c r="I59" s="16">
        <v>49</v>
      </c>
      <c r="J59" s="52">
        <f t="shared" si="3"/>
        <v>0.006615890083632019</v>
      </c>
      <c r="N59" s="209"/>
    </row>
    <row r="60" spans="5:14" ht="12.75">
      <c r="E60" s="1"/>
      <c r="F60" s="14">
        <v>58</v>
      </c>
      <c r="G60" s="29" t="s">
        <v>63</v>
      </c>
      <c r="H60" s="211">
        <v>0.020682870370370372</v>
      </c>
      <c r="I60" s="16">
        <v>48</v>
      </c>
      <c r="J60" s="52">
        <f t="shared" si="3"/>
        <v>0.00667189366786141</v>
      </c>
      <c r="N60" s="209"/>
    </row>
    <row r="61" spans="5:14" ht="12.75">
      <c r="E61" s="1"/>
      <c r="F61" s="14">
        <v>59</v>
      </c>
      <c r="G61" s="29" t="s">
        <v>38</v>
      </c>
      <c r="H61" s="211">
        <v>0.02074074074074074</v>
      </c>
      <c r="I61" s="16">
        <v>47</v>
      </c>
      <c r="J61" s="52">
        <f t="shared" si="3"/>
        <v>0.006690561529271206</v>
      </c>
      <c r="N61" s="209"/>
    </row>
    <row r="62" spans="5:14" ht="12.75">
      <c r="E62" s="1"/>
      <c r="F62" s="14">
        <v>60</v>
      </c>
      <c r="G62" s="29" t="s">
        <v>59</v>
      </c>
      <c r="H62" s="211">
        <v>0.020844907407407406</v>
      </c>
      <c r="I62" s="16">
        <v>46</v>
      </c>
      <c r="J62" s="52">
        <f t="shared" si="3"/>
        <v>0.00672416367980884</v>
      </c>
      <c r="N62" s="209"/>
    </row>
    <row r="63" spans="5:14" ht="12.75">
      <c r="E63" s="1"/>
      <c r="F63" s="14">
        <v>61</v>
      </c>
      <c r="G63" s="29" t="s">
        <v>45</v>
      </c>
      <c r="H63" s="211">
        <v>0.021875000000000002</v>
      </c>
      <c r="I63" s="16">
        <v>45</v>
      </c>
      <c r="J63" s="52">
        <f t="shared" si="3"/>
        <v>0.0070564516129032265</v>
      </c>
      <c r="N63" s="209"/>
    </row>
    <row r="64" spans="5:14" ht="12.75">
      <c r="E64" s="1"/>
      <c r="F64" s="14">
        <v>62</v>
      </c>
      <c r="G64" s="29" t="s">
        <v>57</v>
      </c>
      <c r="H64" s="211">
        <v>0.022060185185185183</v>
      </c>
      <c r="I64" s="16">
        <v>44</v>
      </c>
      <c r="J64" s="52">
        <f t="shared" si="3"/>
        <v>0.0071161887694145744</v>
      </c>
      <c r="N64" s="209"/>
    </row>
    <row r="65" spans="5:14" ht="12.75">
      <c r="E65" s="1"/>
      <c r="F65" s="8">
        <v>63</v>
      </c>
      <c r="G65" s="37" t="s">
        <v>162</v>
      </c>
      <c r="H65" s="212">
        <v>0.023796296296296298</v>
      </c>
      <c r="I65" s="27" t="s">
        <v>61</v>
      </c>
      <c r="J65" s="53">
        <f t="shared" si="3"/>
        <v>0.007676224611708483</v>
      </c>
      <c r="N65" s="209"/>
    </row>
    <row r="66" spans="5:8" ht="12.75">
      <c r="E66" s="1"/>
      <c r="F66" s="1"/>
      <c r="H66" s="1"/>
    </row>
    <row r="67" spans="5:8" ht="12.75">
      <c r="E67" s="1"/>
      <c r="F67" s="1"/>
      <c r="H67" s="1"/>
    </row>
    <row r="68" spans="5:8" ht="12.75">
      <c r="E68" s="1"/>
      <c r="F68" s="1"/>
      <c r="H68" s="1"/>
    </row>
    <row r="69" spans="5:8" ht="12.75">
      <c r="E69" s="1"/>
      <c r="F69" s="1"/>
      <c r="H69" s="1"/>
    </row>
    <row r="70" spans="5:8" ht="12.75">
      <c r="E70" s="1"/>
      <c r="F70" s="1"/>
      <c r="H70" s="1"/>
    </row>
    <row r="71" spans="5:8" ht="12.75">
      <c r="E71" s="1"/>
      <c r="F71" s="1"/>
      <c r="H71" s="1"/>
    </row>
    <row r="72" spans="5:8" ht="12.75">
      <c r="E72" s="1"/>
      <c r="F72" s="1"/>
      <c r="H72" s="1"/>
    </row>
    <row r="73" spans="5:8" ht="12.75">
      <c r="E73" s="1"/>
      <c r="F73" s="1"/>
      <c r="H73" s="1"/>
    </row>
    <row r="74" spans="5:8" ht="12.75">
      <c r="E74" s="1"/>
      <c r="F74" s="1"/>
      <c r="H74" s="1"/>
    </row>
    <row r="75" spans="5:8" ht="12.75">
      <c r="E75" s="1"/>
      <c r="F75" s="1"/>
      <c r="H75" s="1"/>
    </row>
    <row r="76" spans="5:8" ht="12.75">
      <c r="E76" s="1"/>
      <c r="F76" s="1"/>
      <c r="H76" s="1"/>
    </row>
    <row r="77" spans="5:8" ht="12.75">
      <c r="E77" s="1"/>
      <c r="F77" s="1"/>
      <c r="H77" s="1"/>
    </row>
    <row r="78" spans="5:8" ht="12.75">
      <c r="E78" s="1"/>
      <c r="F78" s="1"/>
      <c r="H78" s="1"/>
    </row>
    <row r="79" spans="5:8" ht="12.75">
      <c r="E79" s="1"/>
      <c r="F79" s="1"/>
      <c r="H79" s="1"/>
    </row>
    <row r="80" spans="5:8" ht="12.75">
      <c r="E80" s="1"/>
      <c r="F80" s="1"/>
      <c r="H80" s="1"/>
    </row>
    <row r="81" spans="5:8" ht="12.75">
      <c r="E81" s="1"/>
      <c r="F81" s="1"/>
      <c r="H81" s="1"/>
    </row>
    <row r="82" spans="5:8" ht="12.75">
      <c r="E82" s="1"/>
      <c r="F82" s="1"/>
      <c r="H82" s="1"/>
    </row>
    <row r="83" spans="5:8" ht="12.75">
      <c r="E83" s="1"/>
      <c r="F83" s="1"/>
      <c r="H83" s="1"/>
    </row>
    <row r="84" spans="5:8" ht="12.75">
      <c r="E84" s="1"/>
      <c r="F84" s="1"/>
      <c r="H84" s="1"/>
    </row>
    <row r="85" spans="5:8" ht="12.75">
      <c r="E85" s="1"/>
      <c r="F85" s="1"/>
      <c r="H85" s="1"/>
    </row>
    <row r="86" spans="5:8" ht="12.75">
      <c r="E86" s="1"/>
      <c r="F86" s="1"/>
      <c r="H86" s="1"/>
    </row>
    <row r="87" spans="5:8" ht="12.75">
      <c r="E87" s="1"/>
      <c r="F87" s="1"/>
      <c r="H87" s="1"/>
    </row>
    <row r="88" spans="5:8" ht="12.75">
      <c r="E88" s="1"/>
      <c r="F88" s="1"/>
      <c r="H88" s="1"/>
    </row>
    <row r="89" spans="5:8" ht="12.75">
      <c r="E89" s="1"/>
      <c r="F89" s="1"/>
      <c r="H89" s="1"/>
    </row>
    <row r="90" spans="5:8" ht="12.75">
      <c r="E90" s="1"/>
      <c r="F90" s="1"/>
      <c r="H90" s="1"/>
    </row>
    <row r="91" spans="5:8" ht="12.75">
      <c r="E91" s="1"/>
      <c r="F91" s="1"/>
      <c r="H91" s="1"/>
    </row>
    <row r="92" spans="5:8" ht="12.75">
      <c r="E92" s="1"/>
      <c r="F92" s="1"/>
      <c r="H92" s="1"/>
    </row>
    <row r="93" spans="5:8" ht="12.75">
      <c r="E93" s="1"/>
      <c r="F93" s="1"/>
      <c r="H93" s="1"/>
    </row>
    <row r="94" spans="5:8" ht="12.75">
      <c r="E94" s="1"/>
      <c r="F94" s="1"/>
      <c r="H94" s="1"/>
    </row>
    <row r="95" spans="5:8" ht="12.75">
      <c r="E95" s="1"/>
      <c r="F95" s="1"/>
      <c r="H95" s="1"/>
    </row>
    <row r="96" spans="5:8" ht="12.75">
      <c r="E96" s="1"/>
      <c r="F96" s="1"/>
      <c r="H96" s="1"/>
    </row>
    <row r="97" spans="5:8" ht="12.75">
      <c r="E97" s="1"/>
      <c r="F97" s="1"/>
      <c r="H97" s="1"/>
    </row>
    <row r="98" spans="5:8" ht="12.75">
      <c r="E98" s="1"/>
      <c r="F98" s="1"/>
      <c r="H98" s="1"/>
    </row>
    <row r="99" spans="5:8" ht="12.75">
      <c r="E99" s="1"/>
      <c r="F99" s="1"/>
      <c r="H99" s="1"/>
    </row>
    <row r="100" spans="5:8" ht="12.75">
      <c r="E100" s="1"/>
      <c r="F100" s="1"/>
      <c r="H100" s="1"/>
    </row>
    <row r="101" spans="5:8" ht="12.75">
      <c r="E101" s="1"/>
      <c r="F101" s="1"/>
      <c r="H101" s="1"/>
    </row>
    <row r="102" spans="5:8" ht="12.75">
      <c r="E102" s="1"/>
      <c r="F102" s="1"/>
      <c r="H102" s="1"/>
    </row>
    <row r="103" spans="5:8" ht="12.75">
      <c r="E103" s="1"/>
      <c r="F103" s="1"/>
      <c r="H103" s="1"/>
    </row>
    <row r="104" spans="5:8" ht="12.75">
      <c r="E104" s="1"/>
      <c r="F104" s="1"/>
      <c r="H104" s="1"/>
    </row>
    <row r="105" spans="5:8" ht="12.75">
      <c r="E105" s="1"/>
      <c r="F105" s="1"/>
      <c r="H105" s="1"/>
    </row>
    <row r="106" spans="5:8" ht="12.75">
      <c r="E106" s="1"/>
      <c r="F106" s="1"/>
      <c r="H106" s="1"/>
    </row>
    <row r="107" spans="5:8" ht="12.75">
      <c r="E107" s="1"/>
      <c r="F107" s="1"/>
      <c r="H107" s="1"/>
    </row>
    <row r="108" spans="5:8" ht="12.75">
      <c r="E108" s="1"/>
      <c r="F108" s="1"/>
      <c r="H108" s="1"/>
    </row>
    <row r="109" spans="5:8" ht="12.75">
      <c r="E109" s="1"/>
      <c r="F109" s="1"/>
      <c r="H109" s="1"/>
    </row>
    <row r="110" spans="5:8" ht="12.75">
      <c r="E110" s="1"/>
      <c r="F110" s="1"/>
      <c r="H110" s="1"/>
    </row>
    <row r="111" spans="5:8" ht="12.75">
      <c r="E111" s="1"/>
      <c r="F111" s="1"/>
      <c r="H111" s="1"/>
    </row>
    <row r="112" spans="5:8" ht="12.75">
      <c r="E112" s="1"/>
      <c r="F112" s="1"/>
      <c r="H112" s="1"/>
    </row>
    <row r="113" spans="5:8" ht="12.75">
      <c r="E113" s="1"/>
      <c r="F113" s="1"/>
      <c r="H113" s="1"/>
    </row>
    <row r="114" spans="5:8" ht="12.75">
      <c r="E114" s="1"/>
      <c r="F114" s="1"/>
      <c r="H114" s="1"/>
    </row>
    <row r="115" spans="5:8" ht="12.75">
      <c r="E115" s="1"/>
      <c r="F115" s="1"/>
      <c r="H115" s="1"/>
    </row>
    <row r="116" spans="5:8" ht="12.75">
      <c r="E116" s="1"/>
      <c r="F116" s="1"/>
      <c r="H116" s="1"/>
    </row>
    <row r="117" spans="5:8" ht="12.75">
      <c r="E117" s="1"/>
      <c r="F117" s="1"/>
      <c r="H117" s="1"/>
    </row>
    <row r="118" spans="5:8" ht="12.75">
      <c r="E118" s="1"/>
      <c r="F118" s="1"/>
      <c r="H118" s="1"/>
    </row>
    <row r="119" spans="5:8" ht="12.75">
      <c r="E119" s="1"/>
      <c r="F119" s="1"/>
      <c r="H119" s="1"/>
    </row>
    <row r="120" spans="5:8" ht="12.75">
      <c r="E120" s="1"/>
      <c r="F120" s="1"/>
      <c r="H120" s="1"/>
    </row>
    <row r="121" spans="5:8" ht="12.75">
      <c r="E121" s="1"/>
      <c r="F121" s="1"/>
      <c r="H121" s="1"/>
    </row>
    <row r="122" spans="5:8" ht="12.75">
      <c r="E122" s="1"/>
      <c r="F122" s="1"/>
      <c r="H122" s="1"/>
    </row>
    <row r="123" spans="5:8" ht="12.75">
      <c r="E123" s="1"/>
      <c r="F123" s="1"/>
      <c r="H123" s="1"/>
    </row>
    <row r="124" spans="5:8" ht="12.75">
      <c r="E124" s="1"/>
      <c r="F124" s="1"/>
      <c r="H124" s="1"/>
    </row>
    <row r="125" spans="5:8" ht="12.75">
      <c r="E125" s="1"/>
      <c r="F125" s="1"/>
      <c r="H125" s="1"/>
    </row>
    <row r="126" spans="5:8" ht="12.75">
      <c r="E126" s="1"/>
      <c r="F126" s="1"/>
      <c r="H126" s="1"/>
    </row>
    <row r="127" spans="5:8" ht="12.75">
      <c r="E127" s="1"/>
      <c r="F127" s="1"/>
      <c r="H127" s="1"/>
    </row>
    <row r="128" spans="5:8" ht="12.75">
      <c r="E128" s="1"/>
      <c r="F128" s="1"/>
      <c r="H128" s="1"/>
    </row>
    <row r="129" spans="5:8" ht="12.75">
      <c r="E129" s="1"/>
      <c r="F129" s="1"/>
      <c r="H129" s="1"/>
    </row>
    <row r="130" spans="5:8" ht="12.75">
      <c r="E130" s="1"/>
      <c r="F130" s="1"/>
      <c r="H130" s="1"/>
    </row>
    <row r="131" spans="5:8" ht="12.75">
      <c r="E131" s="1"/>
      <c r="F131" s="1"/>
      <c r="H131" s="1"/>
    </row>
    <row r="132" spans="5:8" ht="12.75">
      <c r="E132" s="1"/>
      <c r="F132" s="1"/>
      <c r="H132" s="1"/>
    </row>
    <row r="133" spans="5:8" ht="12.75">
      <c r="E133" s="1"/>
      <c r="F133" s="1"/>
      <c r="H133" s="1"/>
    </row>
    <row r="134" spans="5:8" ht="12.75">
      <c r="E134" s="1"/>
      <c r="F134" s="1"/>
      <c r="H134" s="1"/>
    </row>
    <row r="135" spans="5:8" ht="12.75">
      <c r="E135" s="1"/>
      <c r="F135" s="1"/>
      <c r="H135" s="1"/>
    </row>
    <row r="136" spans="5:8" ht="12.75">
      <c r="E136" s="1"/>
      <c r="F136" s="1"/>
      <c r="H136" s="1"/>
    </row>
    <row r="137" spans="5:8" ht="12.75">
      <c r="E137" s="1"/>
      <c r="F137" s="1"/>
      <c r="H137" s="1"/>
    </row>
    <row r="138" spans="5:8" ht="12.75">
      <c r="E138" s="1"/>
      <c r="F138" s="1"/>
      <c r="H138" s="1"/>
    </row>
    <row r="139" spans="5:8" ht="12.75">
      <c r="E139" s="1"/>
      <c r="F139" s="1"/>
      <c r="H139" s="1"/>
    </row>
    <row r="140" spans="5:8" ht="12.75">
      <c r="E140" s="1"/>
      <c r="F140" s="1"/>
      <c r="H140" s="1"/>
    </row>
    <row r="141" spans="5:8" ht="12.75">
      <c r="E141" s="1"/>
      <c r="F141" s="1"/>
      <c r="H141" s="1"/>
    </row>
    <row r="142" spans="5:8" ht="12.75">
      <c r="E142" s="1"/>
      <c r="F142" s="1"/>
      <c r="H142" s="1"/>
    </row>
    <row r="143" spans="5:8" ht="12.75">
      <c r="E143" s="1"/>
      <c r="F143" s="1"/>
      <c r="H143" s="1"/>
    </row>
    <row r="144" spans="5:8" ht="12.75">
      <c r="E144" s="1"/>
      <c r="F144" s="1"/>
      <c r="H144" s="1"/>
    </row>
    <row r="145" spans="5:8" ht="12.75">
      <c r="E145" s="1"/>
      <c r="F145" s="1"/>
      <c r="H145" s="1"/>
    </row>
    <row r="146" spans="5:8" ht="12.75">
      <c r="E146" s="1"/>
      <c r="F146" s="1"/>
      <c r="H146" s="1"/>
    </row>
    <row r="147" spans="5:8" ht="12.75">
      <c r="E147" s="1"/>
      <c r="F147" s="1"/>
      <c r="H147" s="1"/>
    </row>
    <row r="148" spans="5:8" ht="12.75">
      <c r="E148" s="1"/>
      <c r="F148" s="1"/>
      <c r="H148" s="1"/>
    </row>
    <row r="149" spans="5:8" ht="12.75">
      <c r="E149" s="1"/>
      <c r="F149" s="1"/>
      <c r="H149" s="1"/>
    </row>
    <row r="150" spans="5:8" ht="12.75">
      <c r="E150" s="1"/>
      <c r="F150" s="1"/>
      <c r="H150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9"/>
  <sheetViews>
    <sheetView showGridLines="0" zoomScalePageLayoutView="0" workbookViewId="0" topLeftCell="A1">
      <selection activeCell="A1" sqref="A1:I1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7.8515625" style="24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10.7109375" style="46" customWidth="1"/>
    <col min="9" max="9" width="6.140625" style="2" bestFit="1" customWidth="1"/>
    <col min="10" max="10" width="8.7109375" style="49" customWidth="1"/>
    <col min="11" max="11" width="17.7109375" style="31" customWidth="1"/>
    <col min="12" max="16384" width="13.57421875" style="1" customWidth="1"/>
  </cols>
  <sheetData>
    <row r="1" spans="1:11" s="6" customFormat="1" ht="18.75" customHeight="1">
      <c r="A1" s="246" t="s">
        <v>230</v>
      </c>
      <c r="B1" s="245"/>
      <c r="C1" s="245"/>
      <c r="D1" s="245"/>
      <c r="E1" s="245"/>
      <c r="F1" s="245"/>
      <c r="G1" s="245"/>
      <c r="H1" s="245"/>
      <c r="I1" s="245"/>
      <c r="J1" s="48">
        <v>3.45</v>
      </c>
      <c r="K1" s="6" t="s">
        <v>19</v>
      </c>
    </row>
    <row r="2" spans="1:11" s="2" customFormat="1" ht="12">
      <c r="A2" s="21" t="s">
        <v>5</v>
      </c>
      <c r="B2" s="21" t="s">
        <v>7</v>
      </c>
      <c r="C2" s="10" t="s">
        <v>0</v>
      </c>
      <c r="D2" s="9" t="s">
        <v>1</v>
      </c>
      <c r="E2" s="11" t="s">
        <v>27</v>
      </c>
      <c r="F2" s="9" t="s">
        <v>5</v>
      </c>
      <c r="G2" s="7" t="s">
        <v>6</v>
      </c>
      <c r="H2" s="45" t="s">
        <v>0</v>
      </c>
      <c r="I2" s="9" t="s">
        <v>1</v>
      </c>
      <c r="J2" s="9" t="s">
        <v>18</v>
      </c>
      <c r="K2" s="35" t="s">
        <v>14</v>
      </c>
    </row>
    <row r="3" spans="1:11" ht="12.75">
      <c r="A3" s="23">
        <v>1</v>
      </c>
      <c r="B3" s="55" t="s">
        <v>114</v>
      </c>
      <c r="C3" s="38" t="str">
        <f aca="true" t="shared" si="0" ref="C3:C29">VLOOKUP($B3,$G$2:$I$48,2,FALSE)</f>
        <v>20:38</v>
      </c>
      <c r="D3" s="15">
        <f aca="true" t="shared" si="1" ref="D3:D45">VLOOKUP($B3,$G$2:$I$48,3,FALSE)</f>
        <v>100</v>
      </c>
      <c r="E3" s="22">
        <v>1</v>
      </c>
      <c r="F3" s="13">
        <v>1</v>
      </c>
      <c r="G3" s="55" t="s">
        <v>114</v>
      </c>
      <c r="H3" s="216" t="s">
        <v>163</v>
      </c>
      <c r="I3" s="25">
        <v>100</v>
      </c>
      <c r="J3" s="50">
        <f aca="true" t="shared" si="2" ref="J3:J55">H3/J$1</f>
        <v>0.24919484702093395</v>
      </c>
      <c r="K3" s="36" t="s">
        <v>98</v>
      </c>
    </row>
    <row r="4" spans="1:11" ht="12.75">
      <c r="A4" s="17">
        <v>2</v>
      </c>
      <c r="B4" s="56" t="s">
        <v>76</v>
      </c>
      <c r="C4" s="39" t="str">
        <f t="shared" si="0"/>
        <v>20:55</v>
      </c>
      <c r="D4" s="12">
        <f t="shared" si="1"/>
        <v>99</v>
      </c>
      <c r="E4" s="18">
        <v>1</v>
      </c>
      <c r="F4" s="14">
        <v>2</v>
      </c>
      <c r="G4" s="56" t="s">
        <v>76</v>
      </c>
      <c r="H4" s="217" t="s">
        <v>164</v>
      </c>
      <c r="I4" s="16">
        <v>99</v>
      </c>
      <c r="J4" s="52">
        <f t="shared" si="2"/>
        <v>0.2526167471819646</v>
      </c>
      <c r="K4" s="36" t="s">
        <v>56</v>
      </c>
    </row>
    <row r="5" spans="1:11" ht="12.75">
      <c r="A5" s="17">
        <v>3</v>
      </c>
      <c r="B5" s="56" t="s">
        <v>107</v>
      </c>
      <c r="C5" s="39" t="str">
        <f t="shared" si="0"/>
        <v>21:18</v>
      </c>
      <c r="D5" s="12">
        <f t="shared" si="1"/>
        <v>98</v>
      </c>
      <c r="E5" s="18">
        <v>1</v>
      </c>
      <c r="F5" s="14">
        <v>3</v>
      </c>
      <c r="G5" s="56" t="s">
        <v>107</v>
      </c>
      <c r="H5" s="217" t="s">
        <v>165</v>
      </c>
      <c r="I5" s="16">
        <v>98</v>
      </c>
      <c r="J5" s="52">
        <f t="shared" si="2"/>
        <v>0.25724637681159424</v>
      </c>
      <c r="K5" s="36"/>
    </row>
    <row r="6" spans="1:11" ht="12.75">
      <c r="A6" s="23">
        <v>1</v>
      </c>
      <c r="B6" s="55" t="s">
        <v>49</v>
      </c>
      <c r="C6" s="38" t="str">
        <f t="shared" si="0"/>
        <v>22:34</v>
      </c>
      <c r="D6" s="15">
        <f t="shared" si="1"/>
        <v>96</v>
      </c>
      <c r="E6" s="22">
        <v>2</v>
      </c>
      <c r="F6" s="14">
        <v>4</v>
      </c>
      <c r="G6" s="61" t="s">
        <v>123</v>
      </c>
      <c r="H6" s="217" t="s">
        <v>166</v>
      </c>
      <c r="I6" s="16">
        <v>97</v>
      </c>
      <c r="J6" s="52">
        <f t="shared" si="2"/>
        <v>0.26006441223832527</v>
      </c>
      <c r="K6" s="36"/>
    </row>
    <row r="7" spans="1:11" ht="12.75">
      <c r="A7" s="17">
        <v>2</v>
      </c>
      <c r="B7" s="56" t="s">
        <v>62</v>
      </c>
      <c r="C7" s="39" t="str">
        <f t="shared" si="0"/>
        <v>22:37</v>
      </c>
      <c r="D7" s="12">
        <f t="shared" si="1"/>
        <v>95</v>
      </c>
      <c r="E7" s="18">
        <v>2</v>
      </c>
      <c r="F7" s="14">
        <v>5</v>
      </c>
      <c r="G7" s="56" t="s">
        <v>49</v>
      </c>
      <c r="H7" s="217" t="s">
        <v>167</v>
      </c>
      <c r="I7" s="16">
        <v>96</v>
      </c>
      <c r="J7" s="52">
        <f t="shared" si="2"/>
        <v>0.2725442834138486</v>
      </c>
      <c r="K7" s="36"/>
    </row>
    <row r="8" spans="1:11" ht="12.75">
      <c r="A8" s="17">
        <v>3</v>
      </c>
      <c r="B8" s="56" t="s">
        <v>111</v>
      </c>
      <c r="C8" s="39" t="str">
        <f t="shared" si="0"/>
        <v>22:41</v>
      </c>
      <c r="D8" s="12">
        <f t="shared" si="1"/>
        <v>94</v>
      </c>
      <c r="E8" s="18">
        <v>2</v>
      </c>
      <c r="F8" s="14">
        <v>6</v>
      </c>
      <c r="G8" s="56" t="s">
        <v>62</v>
      </c>
      <c r="H8" s="217" t="s">
        <v>168</v>
      </c>
      <c r="I8" s="16">
        <v>95</v>
      </c>
      <c r="J8" s="52">
        <f t="shared" si="2"/>
        <v>0.27314814814814814</v>
      </c>
      <c r="K8" s="36"/>
    </row>
    <row r="9" spans="1:11" ht="12.75">
      <c r="A9" s="14">
        <v>4</v>
      </c>
      <c r="B9" s="56" t="s">
        <v>92</v>
      </c>
      <c r="C9" s="39" t="str">
        <f t="shared" si="0"/>
        <v>22:57</v>
      </c>
      <c r="D9" s="14">
        <f t="shared" si="1"/>
        <v>93</v>
      </c>
      <c r="E9" s="18">
        <v>2</v>
      </c>
      <c r="F9" s="14">
        <v>7</v>
      </c>
      <c r="G9" s="56" t="s">
        <v>111</v>
      </c>
      <c r="H9" s="217" t="s">
        <v>169</v>
      </c>
      <c r="I9" s="16">
        <v>94</v>
      </c>
      <c r="J9" s="52">
        <f t="shared" si="2"/>
        <v>0.27395330112721417</v>
      </c>
      <c r="K9" s="36"/>
    </row>
    <row r="10" spans="1:11" ht="12.75">
      <c r="A10" s="14">
        <v>5</v>
      </c>
      <c r="B10" s="56" t="s">
        <v>99</v>
      </c>
      <c r="C10" s="39" t="str">
        <f t="shared" si="0"/>
        <v>23:30</v>
      </c>
      <c r="D10" s="12">
        <f t="shared" si="1"/>
        <v>91</v>
      </c>
      <c r="E10" s="18">
        <v>2</v>
      </c>
      <c r="F10" s="14">
        <v>8</v>
      </c>
      <c r="G10" s="56" t="s">
        <v>92</v>
      </c>
      <c r="H10" s="217" t="s">
        <v>170</v>
      </c>
      <c r="I10" s="16">
        <v>93</v>
      </c>
      <c r="J10" s="52">
        <f>H10/J$1</f>
        <v>0.2771739130434782</v>
      </c>
      <c r="K10" s="36"/>
    </row>
    <row r="11" spans="1:11" ht="12.75">
      <c r="A11" s="8">
        <v>6</v>
      </c>
      <c r="B11" s="60" t="s">
        <v>96</v>
      </c>
      <c r="C11" s="40" t="str">
        <f t="shared" si="0"/>
        <v>23:33</v>
      </c>
      <c r="D11" s="8">
        <f t="shared" si="1"/>
        <v>90</v>
      </c>
      <c r="E11" s="75">
        <v>2</v>
      </c>
      <c r="F11" s="14">
        <v>9</v>
      </c>
      <c r="G11" s="56" t="s">
        <v>98</v>
      </c>
      <c r="H11" s="217" t="s">
        <v>171</v>
      </c>
      <c r="I11" s="16">
        <v>92</v>
      </c>
      <c r="J11" s="52">
        <f aca="true" t="shared" si="3" ref="J11:J28">H11/J$1</f>
        <v>0.2834138486312399</v>
      </c>
      <c r="K11" s="36"/>
    </row>
    <row r="12" spans="1:11" ht="12.75">
      <c r="A12" s="13">
        <v>1</v>
      </c>
      <c r="B12" s="55" t="s">
        <v>123</v>
      </c>
      <c r="C12" s="38" t="str">
        <f t="shared" si="0"/>
        <v>21:32</v>
      </c>
      <c r="D12" s="13">
        <f t="shared" si="1"/>
        <v>97</v>
      </c>
      <c r="E12" s="22">
        <v>3</v>
      </c>
      <c r="F12" s="14">
        <v>10</v>
      </c>
      <c r="G12" s="56" t="s">
        <v>99</v>
      </c>
      <c r="H12" s="217" t="s">
        <v>172</v>
      </c>
      <c r="I12" s="16">
        <v>91</v>
      </c>
      <c r="J12" s="52">
        <f t="shared" si="3"/>
        <v>0.28381642512077293</v>
      </c>
      <c r="K12" s="36"/>
    </row>
    <row r="13" spans="1:11" ht="12.75">
      <c r="A13" s="14">
        <v>2</v>
      </c>
      <c r="B13" s="56" t="s">
        <v>156</v>
      </c>
      <c r="C13" s="39" t="str">
        <f t="shared" si="0"/>
        <v>24:18</v>
      </c>
      <c r="D13" s="14">
        <f t="shared" si="1"/>
        <v>89</v>
      </c>
      <c r="E13" s="18">
        <v>3</v>
      </c>
      <c r="F13" s="14">
        <v>11</v>
      </c>
      <c r="G13" s="56" t="s">
        <v>96</v>
      </c>
      <c r="H13" s="217" t="s">
        <v>173</v>
      </c>
      <c r="I13" s="16">
        <v>90</v>
      </c>
      <c r="J13" s="52">
        <f t="shared" si="3"/>
        <v>0.28442028985507245</v>
      </c>
      <c r="K13" s="36"/>
    </row>
    <row r="14" spans="1:11" ht="12.75">
      <c r="A14" s="14">
        <v>3</v>
      </c>
      <c r="B14" s="56" t="s">
        <v>118</v>
      </c>
      <c r="C14" s="39" t="str">
        <f t="shared" si="0"/>
        <v>24:28</v>
      </c>
      <c r="D14" s="14">
        <f t="shared" si="1"/>
        <v>88</v>
      </c>
      <c r="E14" s="18">
        <v>3</v>
      </c>
      <c r="F14" s="14">
        <v>12</v>
      </c>
      <c r="G14" s="56" t="s">
        <v>156</v>
      </c>
      <c r="H14" s="217" t="s">
        <v>174</v>
      </c>
      <c r="I14" s="16">
        <v>89</v>
      </c>
      <c r="J14" s="52">
        <f t="shared" si="3"/>
        <v>0.2934782608695652</v>
      </c>
      <c r="K14" s="36"/>
    </row>
    <row r="15" spans="1:11" ht="12.75">
      <c r="A15" s="14">
        <v>4</v>
      </c>
      <c r="B15" s="56" t="s">
        <v>128</v>
      </c>
      <c r="C15" s="39" t="str">
        <f t="shared" si="0"/>
        <v>24:55</v>
      </c>
      <c r="D15" s="14">
        <f t="shared" si="1"/>
        <v>87</v>
      </c>
      <c r="E15" s="18">
        <v>3</v>
      </c>
      <c r="F15" s="14">
        <v>13</v>
      </c>
      <c r="G15" s="56" t="s">
        <v>118</v>
      </c>
      <c r="H15" s="217" t="s">
        <v>175</v>
      </c>
      <c r="I15" s="16">
        <v>88</v>
      </c>
      <c r="J15" s="52">
        <f t="shared" si="3"/>
        <v>0.29549114331723025</v>
      </c>
      <c r="K15" s="36"/>
    </row>
    <row r="16" spans="1:11" ht="12.75">
      <c r="A16" s="14">
        <v>5</v>
      </c>
      <c r="B16" s="56" t="s">
        <v>180</v>
      </c>
      <c r="C16" s="39" t="str">
        <f t="shared" si="0"/>
        <v>25:14</v>
      </c>
      <c r="D16" s="14">
        <f t="shared" si="1"/>
        <v>85</v>
      </c>
      <c r="E16" s="18">
        <v>3</v>
      </c>
      <c r="F16" s="14">
        <v>14</v>
      </c>
      <c r="G16" s="56" t="s">
        <v>128</v>
      </c>
      <c r="H16" s="217" t="s">
        <v>176</v>
      </c>
      <c r="I16" s="16">
        <v>87</v>
      </c>
      <c r="J16" s="52">
        <f t="shared" si="3"/>
        <v>0.30092592592592593</v>
      </c>
      <c r="K16" s="36"/>
    </row>
    <row r="17" spans="1:11" ht="12.75">
      <c r="A17" s="14">
        <v>6</v>
      </c>
      <c r="B17" s="56" t="s">
        <v>21</v>
      </c>
      <c r="C17" s="39" t="str">
        <f t="shared" si="0"/>
        <v>25:17</v>
      </c>
      <c r="D17" s="14">
        <f t="shared" si="1"/>
        <v>84</v>
      </c>
      <c r="E17" s="18">
        <v>3</v>
      </c>
      <c r="F17" s="14">
        <v>15</v>
      </c>
      <c r="G17" s="56" t="s">
        <v>177</v>
      </c>
      <c r="H17" s="217" t="s">
        <v>178</v>
      </c>
      <c r="I17" s="16" t="s">
        <v>61</v>
      </c>
      <c r="J17" s="52">
        <f t="shared" si="3"/>
        <v>0.30193236714975846</v>
      </c>
      <c r="K17" s="36"/>
    </row>
    <row r="18" spans="1:11" ht="12.75">
      <c r="A18" s="14">
        <v>7</v>
      </c>
      <c r="B18" s="56" t="s">
        <v>117</v>
      </c>
      <c r="C18" s="39" t="str">
        <f t="shared" si="0"/>
        <v>25:33</v>
      </c>
      <c r="D18" s="14">
        <f t="shared" si="1"/>
        <v>82</v>
      </c>
      <c r="E18" s="18">
        <v>3</v>
      </c>
      <c r="F18" s="14">
        <v>16</v>
      </c>
      <c r="G18" s="56" t="s">
        <v>125</v>
      </c>
      <c r="H18" s="217" t="s">
        <v>179</v>
      </c>
      <c r="I18" s="16">
        <v>86</v>
      </c>
      <c r="J18" s="52">
        <f t="shared" si="3"/>
        <v>0.30434782608695654</v>
      </c>
      <c r="K18" s="36"/>
    </row>
    <row r="19" spans="1:11" ht="12.75">
      <c r="A19" s="14">
        <v>8</v>
      </c>
      <c r="B19" s="56" t="s">
        <v>154</v>
      </c>
      <c r="C19" s="39" t="str">
        <f t="shared" si="0"/>
        <v>25:44</v>
      </c>
      <c r="D19" s="14">
        <f t="shared" si="1"/>
        <v>81</v>
      </c>
      <c r="E19" s="19">
        <v>3</v>
      </c>
      <c r="F19" s="14">
        <v>17</v>
      </c>
      <c r="G19" s="56" t="s">
        <v>180</v>
      </c>
      <c r="H19" s="217" t="s">
        <v>181</v>
      </c>
      <c r="I19" s="16">
        <v>85</v>
      </c>
      <c r="J19" s="52">
        <f t="shared" si="3"/>
        <v>0.30475040257648955</v>
      </c>
      <c r="K19" s="36"/>
    </row>
    <row r="20" spans="1:11" ht="12.75">
      <c r="A20" s="8">
        <v>9</v>
      </c>
      <c r="B20" s="60" t="s">
        <v>51</v>
      </c>
      <c r="C20" s="40" t="str">
        <f>VLOOKUP($B20,$G$2:$I$58,2,FALSE)</f>
        <v>38:23</v>
      </c>
      <c r="D20" s="8">
        <f>VLOOKUP($B20,$G$2:$I$58,3,FALSE)</f>
        <v>52</v>
      </c>
      <c r="E20" s="20">
        <v>3</v>
      </c>
      <c r="F20" s="14">
        <v>18</v>
      </c>
      <c r="G20" s="56" t="s">
        <v>21</v>
      </c>
      <c r="H20" s="217" t="s">
        <v>182</v>
      </c>
      <c r="I20" s="16">
        <v>84</v>
      </c>
      <c r="J20" s="52">
        <f t="shared" si="3"/>
        <v>0.3053542673107891</v>
      </c>
      <c r="K20" s="36"/>
    </row>
    <row r="21" spans="1:11" ht="12.75">
      <c r="A21" s="13">
        <v>1</v>
      </c>
      <c r="B21" s="55" t="s">
        <v>98</v>
      </c>
      <c r="C21" s="38" t="str">
        <f t="shared" si="0"/>
        <v>23:28</v>
      </c>
      <c r="D21" s="13">
        <f t="shared" si="1"/>
        <v>92</v>
      </c>
      <c r="E21" s="76">
        <v>4</v>
      </c>
      <c r="F21" s="14">
        <v>19</v>
      </c>
      <c r="G21" s="56" t="s">
        <v>183</v>
      </c>
      <c r="H21" s="217" t="s">
        <v>184</v>
      </c>
      <c r="I21" s="16">
        <v>83</v>
      </c>
      <c r="J21" s="52">
        <f t="shared" si="3"/>
        <v>0.30575684380032203</v>
      </c>
      <c r="K21" s="36"/>
    </row>
    <row r="22" spans="1:11" ht="12.75">
      <c r="A22" s="14">
        <v>2</v>
      </c>
      <c r="B22" s="56" t="s">
        <v>73</v>
      </c>
      <c r="C22" s="39" t="str">
        <f t="shared" si="0"/>
        <v>25:59</v>
      </c>
      <c r="D22" s="14">
        <f t="shared" si="1"/>
        <v>80</v>
      </c>
      <c r="E22" s="19">
        <v>4</v>
      </c>
      <c r="F22" s="14">
        <v>20</v>
      </c>
      <c r="G22" s="61" t="s">
        <v>117</v>
      </c>
      <c r="H22" s="217" t="s">
        <v>185</v>
      </c>
      <c r="I22" s="16">
        <v>82</v>
      </c>
      <c r="J22" s="52">
        <f t="shared" si="3"/>
        <v>0.3085748792270532</v>
      </c>
      <c r="K22" s="36"/>
    </row>
    <row r="23" spans="1:11" ht="12.75">
      <c r="A23" s="14">
        <v>3</v>
      </c>
      <c r="B23" s="56" t="s">
        <v>52</v>
      </c>
      <c r="C23" s="39" t="str">
        <f t="shared" si="0"/>
        <v>26:05</v>
      </c>
      <c r="D23" s="14">
        <f t="shared" si="1"/>
        <v>79</v>
      </c>
      <c r="E23" s="19">
        <v>4</v>
      </c>
      <c r="F23" s="14">
        <v>21</v>
      </c>
      <c r="G23" s="56" t="s">
        <v>154</v>
      </c>
      <c r="H23" s="217" t="s">
        <v>186</v>
      </c>
      <c r="I23" s="16">
        <v>81</v>
      </c>
      <c r="J23" s="52">
        <f t="shared" si="3"/>
        <v>0.3107890499194847</v>
      </c>
      <c r="K23" s="36"/>
    </row>
    <row r="24" spans="1:11" ht="12.75">
      <c r="A24" s="14">
        <v>4</v>
      </c>
      <c r="B24" s="56" t="s">
        <v>101</v>
      </c>
      <c r="C24" s="39" t="str">
        <f t="shared" si="0"/>
        <v>26:16</v>
      </c>
      <c r="D24" s="14">
        <f t="shared" si="1"/>
        <v>78</v>
      </c>
      <c r="E24" s="19">
        <v>4</v>
      </c>
      <c r="F24" s="14">
        <v>22</v>
      </c>
      <c r="G24" s="56" t="s">
        <v>73</v>
      </c>
      <c r="H24" s="217" t="s">
        <v>187</v>
      </c>
      <c r="I24" s="16">
        <v>80</v>
      </c>
      <c r="J24" s="52">
        <f t="shared" si="3"/>
        <v>0.3138083735909823</v>
      </c>
      <c r="K24" s="36"/>
    </row>
    <row r="25" spans="1:11" ht="12.75">
      <c r="A25" s="17">
        <v>5</v>
      </c>
      <c r="B25" s="56" t="s">
        <v>34</v>
      </c>
      <c r="C25" s="39" t="str">
        <f t="shared" si="0"/>
        <v>26:25</v>
      </c>
      <c r="D25" s="14">
        <f t="shared" si="1"/>
        <v>77</v>
      </c>
      <c r="E25" s="19">
        <v>4</v>
      </c>
      <c r="F25" s="14">
        <v>23</v>
      </c>
      <c r="G25" s="56" t="s">
        <v>52</v>
      </c>
      <c r="H25" s="217" t="s">
        <v>188</v>
      </c>
      <c r="I25" s="16">
        <v>79</v>
      </c>
      <c r="J25" s="52">
        <f t="shared" si="3"/>
        <v>0.31501610305958133</v>
      </c>
      <c r="K25" s="36"/>
    </row>
    <row r="26" spans="1:11" ht="12.75">
      <c r="A26" s="14">
        <v>6</v>
      </c>
      <c r="B26" s="56" t="s">
        <v>35</v>
      </c>
      <c r="C26" s="39" t="str">
        <f t="shared" si="0"/>
        <v>27:24</v>
      </c>
      <c r="D26" s="14">
        <f t="shared" si="1"/>
        <v>75</v>
      </c>
      <c r="E26" s="19">
        <v>4</v>
      </c>
      <c r="F26" s="14">
        <v>24</v>
      </c>
      <c r="G26" s="61" t="s">
        <v>101</v>
      </c>
      <c r="H26" s="217" t="s">
        <v>189</v>
      </c>
      <c r="I26" s="16">
        <v>78</v>
      </c>
      <c r="J26" s="52">
        <f t="shared" si="3"/>
        <v>0.31723027375201285</v>
      </c>
      <c r="K26" s="36"/>
    </row>
    <row r="27" spans="1:11" ht="12.75">
      <c r="A27" s="8">
        <v>7</v>
      </c>
      <c r="B27" s="60" t="s">
        <v>194</v>
      </c>
      <c r="C27" s="40" t="str">
        <f t="shared" si="0"/>
        <v>28:18</v>
      </c>
      <c r="D27" s="8">
        <f t="shared" si="1"/>
        <v>73</v>
      </c>
      <c r="E27" s="20">
        <v>4</v>
      </c>
      <c r="F27" s="14">
        <v>25</v>
      </c>
      <c r="G27" s="61" t="s">
        <v>34</v>
      </c>
      <c r="H27" s="217" t="s">
        <v>190</v>
      </c>
      <c r="I27" s="16">
        <v>77</v>
      </c>
      <c r="J27" s="52">
        <f t="shared" si="3"/>
        <v>0.3190418679549114</v>
      </c>
      <c r="K27" s="36"/>
    </row>
    <row r="28" spans="1:11" ht="12.75">
      <c r="A28" s="13">
        <v>1</v>
      </c>
      <c r="B28" s="55" t="s">
        <v>125</v>
      </c>
      <c r="C28" s="38" t="str">
        <f t="shared" si="0"/>
        <v>25:12</v>
      </c>
      <c r="D28" s="13">
        <f t="shared" si="1"/>
        <v>86</v>
      </c>
      <c r="E28" s="76">
        <v>5</v>
      </c>
      <c r="F28" s="14">
        <v>26</v>
      </c>
      <c r="G28" s="56" t="s">
        <v>29</v>
      </c>
      <c r="H28" s="217" t="s">
        <v>191</v>
      </c>
      <c r="I28" s="16">
        <v>76</v>
      </c>
      <c r="J28" s="52">
        <f t="shared" si="3"/>
        <v>0.31984702093397743</v>
      </c>
      <c r="K28" s="36"/>
    </row>
    <row r="29" spans="1:11" ht="12.75">
      <c r="A29" s="17">
        <v>2</v>
      </c>
      <c r="B29" s="56" t="s">
        <v>47</v>
      </c>
      <c r="C29" s="39" t="str">
        <f t="shared" si="0"/>
        <v>28:24</v>
      </c>
      <c r="D29" s="14">
        <f t="shared" si="1"/>
        <v>72</v>
      </c>
      <c r="E29" s="19">
        <v>5</v>
      </c>
      <c r="F29" s="14">
        <v>27</v>
      </c>
      <c r="G29" s="56" t="s">
        <v>35</v>
      </c>
      <c r="H29" s="217" t="s">
        <v>192</v>
      </c>
      <c r="I29" s="16">
        <v>75</v>
      </c>
      <c r="J29" s="52">
        <f t="shared" si="2"/>
        <v>0.33091787439613524</v>
      </c>
      <c r="K29" s="36"/>
    </row>
    <row r="30" spans="1:11" ht="12.75">
      <c r="A30" s="17">
        <v>3</v>
      </c>
      <c r="B30" s="56" t="s">
        <v>87</v>
      </c>
      <c r="C30" s="39" t="str">
        <f>VLOOKUP($B30,$G$2:$I$60,2,FALSE)</f>
        <v>28:47</v>
      </c>
      <c r="D30" s="14">
        <f t="shared" si="1"/>
        <v>71</v>
      </c>
      <c r="E30" s="19">
        <v>5</v>
      </c>
      <c r="F30" s="14">
        <v>28</v>
      </c>
      <c r="G30" s="56" t="s">
        <v>143</v>
      </c>
      <c r="H30" s="217" t="s">
        <v>193</v>
      </c>
      <c r="I30" s="16">
        <v>74</v>
      </c>
      <c r="J30" s="52">
        <f t="shared" si="2"/>
        <v>0.33615136876006435</v>
      </c>
      <c r="K30" s="36"/>
    </row>
    <row r="31" spans="1:11" ht="12.75">
      <c r="A31" s="14">
        <v>4</v>
      </c>
      <c r="B31" s="56" t="s">
        <v>23</v>
      </c>
      <c r="C31" s="39" t="str">
        <f aca="true" t="shared" si="4" ref="C31:C50">VLOOKUP($B31,$G$2:$I$60,2,FALSE)</f>
        <v>29:57</v>
      </c>
      <c r="D31" s="14">
        <f t="shared" si="1"/>
        <v>69</v>
      </c>
      <c r="E31" s="19">
        <v>5</v>
      </c>
      <c r="F31" s="14">
        <v>29</v>
      </c>
      <c r="G31" s="56" t="s">
        <v>194</v>
      </c>
      <c r="H31" s="217" t="s">
        <v>195</v>
      </c>
      <c r="I31" s="16">
        <v>73</v>
      </c>
      <c r="J31" s="52">
        <f t="shared" si="2"/>
        <v>0.34178743961352653</v>
      </c>
      <c r="K31" s="36"/>
    </row>
    <row r="32" spans="1:11" ht="12.75">
      <c r="A32" s="8">
        <v>5</v>
      </c>
      <c r="B32" s="60" t="s">
        <v>127</v>
      </c>
      <c r="C32" s="40" t="str">
        <f t="shared" si="4"/>
        <v>38:23</v>
      </c>
      <c r="D32" s="8">
        <f>VLOOKUP($B32,$G$2:$I$60,3,FALSE)</f>
        <v>51</v>
      </c>
      <c r="E32" s="20">
        <v>5</v>
      </c>
      <c r="F32" s="14">
        <v>30</v>
      </c>
      <c r="G32" s="56" t="s">
        <v>47</v>
      </c>
      <c r="H32" s="217" t="s">
        <v>196</v>
      </c>
      <c r="I32" s="16">
        <v>72</v>
      </c>
      <c r="J32" s="52">
        <f t="shared" si="2"/>
        <v>0.3429951690821256</v>
      </c>
      <c r="K32" s="36"/>
    </row>
    <row r="33" spans="1:10" ht="12.75">
      <c r="A33" s="13">
        <v>1</v>
      </c>
      <c r="B33" s="55" t="s">
        <v>143</v>
      </c>
      <c r="C33" s="38" t="str">
        <f t="shared" si="4"/>
        <v>27:50</v>
      </c>
      <c r="D33" s="13">
        <f t="shared" si="1"/>
        <v>74</v>
      </c>
      <c r="E33" s="76">
        <v>6</v>
      </c>
      <c r="F33" s="14">
        <v>31</v>
      </c>
      <c r="G33" s="56" t="s">
        <v>87</v>
      </c>
      <c r="H33" s="217" t="s">
        <v>197</v>
      </c>
      <c r="I33" s="16">
        <v>71</v>
      </c>
      <c r="J33" s="52">
        <f t="shared" si="2"/>
        <v>0.3476247987117552</v>
      </c>
    </row>
    <row r="34" spans="1:10" ht="12.75">
      <c r="A34" s="14">
        <v>2</v>
      </c>
      <c r="B34" s="56" t="s">
        <v>102</v>
      </c>
      <c r="C34" s="39" t="str">
        <f t="shared" si="4"/>
        <v>28:50</v>
      </c>
      <c r="D34" s="14">
        <f t="shared" si="1"/>
        <v>70</v>
      </c>
      <c r="E34" s="19">
        <v>6</v>
      </c>
      <c r="F34" s="14">
        <v>32</v>
      </c>
      <c r="G34" s="56" t="s">
        <v>102</v>
      </c>
      <c r="H34" s="217" t="s">
        <v>198</v>
      </c>
      <c r="I34" s="16">
        <v>70</v>
      </c>
      <c r="J34" s="52">
        <f t="shared" si="2"/>
        <v>0.34822866344605474</v>
      </c>
    </row>
    <row r="35" spans="1:10" ht="12.75">
      <c r="A35" s="14">
        <v>3</v>
      </c>
      <c r="B35" s="56" t="s">
        <v>25</v>
      </c>
      <c r="C35" s="39" t="str">
        <f t="shared" si="4"/>
        <v>30:24</v>
      </c>
      <c r="D35" s="14">
        <f t="shared" si="1"/>
        <v>68</v>
      </c>
      <c r="E35" s="19">
        <v>6</v>
      </c>
      <c r="F35" s="14">
        <v>33</v>
      </c>
      <c r="G35" s="56" t="s">
        <v>23</v>
      </c>
      <c r="H35" s="217" t="s">
        <v>199</v>
      </c>
      <c r="I35" s="16">
        <v>69</v>
      </c>
      <c r="J35" s="52">
        <f t="shared" si="2"/>
        <v>0.36171497584541057</v>
      </c>
    </row>
    <row r="36" spans="1:10" ht="12.75">
      <c r="A36" s="14">
        <v>4</v>
      </c>
      <c r="B36" s="56" t="s">
        <v>54</v>
      </c>
      <c r="C36" s="39" t="str">
        <f t="shared" si="4"/>
        <v>30:42</v>
      </c>
      <c r="D36" s="14">
        <f t="shared" si="1"/>
        <v>67</v>
      </c>
      <c r="E36" s="19">
        <v>6</v>
      </c>
      <c r="F36" s="14">
        <v>34</v>
      </c>
      <c r="G36" s="56" t="s">
        <v>25</v>
      </c>
      <c r="H36" s="217" t="s">
        <v>200</v>
      </c>
      <c r="I36" s="16">
        <v>68</v>
      </c>
      <c r="J36" s="52">
        <f t="shared" si="2"/>
        <v>0.36714975845410625</v>
      </c>
    </row>
    <row r="37" spans="1:10" ht="12.75">
      <c r="A37" s="14">
        <v>5</v>
      </c>
      <c r="B37" s="56" t="s">
        <v>100</v>
      </c>
      <c r="C37" s="39" t="str">
        <f t="shared" si="4"/>
        <v>30:49</v>
      </c>
      <c r="D37" s="14">
        <f t="shared" si="1"/>
        <v>66</v>
      </c>
      <c r="E37" s="19">
        <v>6</v>
      </c>
      <c r="F37" s="14">
        <v>35</v>
      </c>
      <c r="G37" s="56" t="s">
        <v>54</v>
      </c>
      <c r="H37" s="217" t="s">
        <v>201</v>
      </c>
      <c r="I37" s="16">
        <v>67</v>
      </c>
      <c r="J37" s="52">
        <f t="shared" si="2"/>
        <v>0.3707729468599033</v>
      </c>
    </row>
    <row r="38" spans="1:10" ht="12.75">
      <c r="A38" s="14">
        <v>6</v>
      </c>
      <c r="B38" s="56" t="s">
        <v>110</v>
      </c>
      <c r="C38" s="39" t="str">
        <f t="shared" si="4"/>
        <v>31:51</v>
      </c>
      <c r="D38" s="14">
        <f t="shared" si="1"/>
        <v>64</v>
      </c>
      <c r="E38" s="19">
        <v>6</v>
      </c>
      <c r="F38" s="14">
        <v>36</v>
      </c>
      <c r="G38" s="56" t="s">
        <v>100</v>
      </c>
      <c r="H38" s="217" t="s">
        <v>202</v>
      </c>
      <c r="I38" s="16">
        <v>66</v>
      </c>
      <c r="J38" s="52">
        <f t="shared" si="2"/>
        <v>0.3721819645732689</v>
      </c>
    </row>
    <row r="39" spans="1:10" ht="12.75">
      <c r="A39" s="14">
        <v>7</v>
      </c>
      <c r="B39" s="56" t="s">
        <v>58</v>
      </c>
      <c r="C39" s="39" t="str">
        <f t="shared" si="4"/>
        <v>32:52</v>
      </c>
      <c r="D39" s="14">
        <f t="shared" si="1"/>
        <v>61</v>
      </c>
      <c r="E39" s="19">
        <v>6</v>
      </c>
      <c r="F39" s="14">
        <v>37</v>
      </c>
      <c r="G39" s="56" t="s">
        <v>94</v>
      </c>
      <c r="H39" s="217" t="s">
        <v>203</v>
      </c>
      <c r="I39" s="16">
        <v>65</v>
      </c>
      <c r="J39" s="52">
        <f t="shared" si="2"/>
        <v>0.3804347826086956</v>
      </c>
    </row>
    <row r="40" spans="1:10" ht="12.75" customHeight="1">
      <c r="A40" s="14">
        <v>8</v>
      </c>
      <c r="B40" s="56" t="s">
        <v>39</v>
      </c>
      <c r="C40" s="39" t="str">
        <f t="shared" si="4"/>
        <v>32:58</v>
      </c>
      <c r="D40" s="14">
        <f t="shared" si="1"/>
        <v>59</v>
      </c>
      <c r="E40" s="19">
        <v>6</v>
      </c>
      <c r="F40" s="14">
        <v>38</v>
      </c>
      <c r="G40" s="56" t="s">
        <v>110</v>
      </c>
      <c r="H40" s="217" t="s">
        <v>204</v>
      </c>
      <c r="I40" s="16">
        <v>64</v>
      </c>
      <c r="J40" s="52">
        <f t="shared" si="2"/>
        <v>0.38466183574879226</v>
      </c>
    </row>
    <row r="41" spans="1:10" ht="12.75" customHeight="1">
      <c r="A41" s="8">
        <v>9</v>
      </c>
      <c r="B41" s="60" t="s">
        <v>43</v>
      </c>
      <c r="C41" s="40" t="str">
        <f t="shared" si="4"/>
        <v>33:23</v>
      </c>
      <c r="D41" s="8">
        <f t="shared" si="1"/>
        <v>58</v>
      </c>
      <c r="E41" s="20">
        <v>6</v>
      </c>
      <c r="F41" s="63">
        <v>39</v>
      </c>
      <c r="G41" s="56" t="s">
        <v>205</v>
      </c>
      <c r="H41" s="217" t="s">
        <v>206</v>
      </c>
      <c r="I41" s="16" t="s">
        <v>61</v>
      </c>
      <c r="J41" s="52">
        <f t="shared" si="2"/>
        <v>0.38788244766505636</v>
      </c>
    </row>
    <row r="42" spans="1:10" ht="12.75" customHeight="1">
      <c r="A42" s="13">
        <v>1</v>
      </c>
      <c r="B42" s="55" t="s">
        <v>56</v>
      </c>
      <c r="C42" s="38" t="str">
        <f t="shared" si="4"/>
        <v>32:33</v>
      </c>
      <c r="D42" s="13">
        <f t="shared" si="1"/>
        <v>63</v>
      </c>
      <c r="E42" s="76">
        <v>7</v>
      </c>
      <c r="F42" s="14">
        <v>40</v>
      </c>
      <c r="G42" s="56" t="s">
        <v>56</v>
      </c>
      <c r="H42" s="217" t="s">
        <v>207</v>
      </c>
      <c r="I42" s="16">
        <v>63</v>
      </c>
      <c r="J42" s="52">
        <f t="shared" si="2"/>
        <v>0.3931159420289855</v>
      </c>
    </row>
    <row r="43" spans="1:10" ht="12.75" customHeight="1">
      <c r="A43" s="14">
        <v>2</v>
      </c>
      <c r="B43" s="29" t="s">
        <v>26</v>
      </c>
      <c r="C43" s="39" t="str">
        <f t="shared" si="4"/>
        <v>32:38</v>
      </c>
      <c r="D43" s="14">
        <f>VLOOKUP($B43,$G$2:$I$60,3,FALSE)</f>
        <v>62</v>
      </c>
      <c r="E43" s="19">
        <v>7</v>
      </c>
      <c r="F43" s="14">
        <v>41</v>
      </c>
      <c r="G43" s="56" t="s">
        <v>26</v>
      </c>
      <c r="H43" s="217" t="s">
        <v>208</v>
      </c>
      <c r="I43" s="16">
        <v>62</v>
      </c>
      <c r="J43" s="52">
        <f t="shared" si="2"/>
        <v>0.394122383252818</v>
      </c>
    </row>
    <row r="44" spans="1:10" ht="12.75" customHeight="1">
      <c r="A44" s="14">
        <v>3</v>
      </c>
      <c r="B44" s="56" t="s">
        <v>122</v>
      </c>
      <c r="C44" s="39" t="str">
        <f t="shared" si="4"/>
        <v>32:57</v>
      </c>
      <c r="D44" s="14">
        <f t="shared" si="1"/>
        <v>60</v>
      </c>
      <c r="E44" s="19">
        <v>7</v>
      </c>
      <c r="F44" s="14">
        <v>42</v>
      </c>
      <c r="G44" s="61" t="s">
        <v>58</v>
      </c>
      <c r="H44" s="217" t="s">
        <v>209</v>
      </c>
      <c r="I44" s="16">
        <v>61</v>
      </c>
      <c r="J44" s="52">
        <f t="shared" si="2"/>
        <v>0.3969404186795491</v>
      </c>
    </row>
    <row r="45" spans="1:10" ht="12.75" customHeight="1">
      <c r="A45" s="14">
        <v>4</v>
      </c>
      <c r="B45" s="56" t="s">
        <v>38</v>
      </c>
      <c r="C45" s="39" t="str">
        <f t="shared" si="4"/>
        <v>33:54</v>
      </c>
      <c r="D45" s="14">
        <f t="shared" si="1"/>
        <v>57</v>
      </c>
      <c r="E45" s="19">
        <v>7</v>
      </c>
      <c r="F45" s="14">
        <v>43</v>
      </c>
      <c r="G45" s="61" t="s">
        <v>122</v>
      </c>
      <c r="H45" s="217" t="s">
        <v>210</v>
      </c>
      <c r="I45" s="16">
        <v>60</v>
      </c>
      <c r="J45" s="52">
        <f t="shared" si="2"/>
        <v>0.39794685990338163</v>
      </c>
    </row>
    <row r="46" spans="1:10" ht="12.75" customHeight="1">
      <c r="A46" s="14">
        <v>5</v>
      </c>
      <c r="B46" s="56" t="s">
        <v>59</v>
      </c>
      <c r="C46" s="39" t="str">
        <f t="shared" si="4"/>
        <v>34:59</v>
      </c>
      <c r="D46" s="14">
        <f>VLOOKUP($B46,$G$2:$I$60,3,FALSE)</f>
        <v>56</v>
      </c>
      <c r="E46" s="19">
        <v>7</v>
      </c>
      <c r="F46" s="14">
        <v>44</v>
      </c>
      <c r="G46" s="56" t="s">
        <v>39</v>
      </c>
      <c r="H46" s="217" t="s">
        <v>211</v>
      </c>
      <c r="I46" s="16">
        <v>59</v>
      </c>
      <c r="J46" s="52">
        <f t="shared" si="2"/>
        <v>0.39814814814814814</v>
      </c>
    </row>
    <row r="47" spans="1:10" ht="12.75" customHeight="1">
      <c r="A47" s="14">
        <v>6</v>
      </c>
      <c r="B47" s="29" t="s">
        <v>219</v>
      </c>
      <c r="C47" s="39" t="str">
        <f t="shared" si="4"/>
        <v>35:00</v>
      </c>
      <c r="D47" s="14">
        <f>VLOOKUP($B47,$G$2:$I$60,3,FALSE)</f>
        <v>55</v>
      </c>
      <c r="E47" s="19">
        <v>7</v>
      </c>
      <c r="F47" s="14">
        <v>45</v>
      </c>
      <c r="G47" s="61" t="s">
        <v>43</v>
      </c>
      <c r="H47" s="217" t="s">
        <v>212</v>
      </c>
      <c r="I47" s="16">
        <v>58</v>
      </c>
      <c r="J47" s="52">
        <f t="shared" si="2"/>
        <v>0.4031803542673108</v>
      </c>
    </row>
    <row r="48" spans="1:10" ht="12.75" customHeight="1">
      <c r="A48" s="8">
        <v>7</v>
      </c>
      <c r="B48" s="37" t="s">
        <v>44</v>
      </c>
      <c r="C48" s="40" t="str">
        <f t="shared" si="4"/>
        <v>38:20</v>
      </c>
      <c r="D48" s="8">
        <f>VLOOKUP($B48,$G$2:$I$60,3,FALSE)</f>
        <v>53</v>
      </c>
      <c r="E48" s="20">
        <v>7</v>
      </c>
      <c r="F48" s="14">
        <v>46</v>
      </c>
      <c r="G48" s="56" t="s">
        <v>38</v>
      </c>
      <c r="H48" s="217" t="s">
        <v>213</v>
      </c>
      <c r="I48" s="16">
        <v>57</v>
      </c>
      <c r="J48" s="52">
        <f t="shared" si="2"/>
        <v>0.4094202898550724</v>
      </c>
    </row>
    <row r="49" spans="1:10" ht="12.75" customHeight="1">
      <c r="A49" s="13">
        <v>1</v>
      </c>
      <c r="B49" s="54" t="s">
        <v>94</v>
      </c>
      <c r="C49" s="38" t="str">
        <f t="shared" si="4"/>
        <v>31:30</v>
      </c>
      <c r="D49" s="13">
        <f>VLOOKUP($B49,$G$2:$I$60,3,FALSE)</f>
        <v>65</v>
      </c>
      <c r="E49" s="76">
        <v>7</v>
      </c>
      <c r="F49" s="14">
        <v>47</v>
      </c>
      <c r="G49" s="56" t="s">
        <v>59</v>
      </c>
      <c r="H49" s="217" t="s">
        <v>214</v>
      </c>
      <c r="I49" s="16">
        <v>56</v>
      </c>
      <c r="J49" s="52">
        <f t="shared" si="2"/>
        <v>0.4225040257648953</v>
      </c>
    </row>
    <row r="50" spans="1:10" ht="12.75" customHeight="1">
      <c r="A50" s="8">
        <v>2</v>
      </c>
      <c r="B50" s="37" t="s">
        <v>45</v>
      </c>
      <c r="C50" s="40" t="str">
        <f t="shared" si="4"/>
        <v>36:35</v>
      </c>
      <c r="D50" s="8">
        <f>VLOOKUP($B50,$G$2:$I$60,3,FALSE)</f>
        <v>54</v>
      </c>
      <c r="E50" s="20">
        <v>7</v>
      </c>
      <c r="F50" s="14">
        <v>48</v>
      </c>
      <c r="G50" s="61" t="s">
        <v>219</v>
      </c>
      <c r="H50" s="217" t="s">
        <v>215</v>
      </c>
      <c r="I50" s="16">
        <v>55</v>
      </c>
      <c r="J50" s="52">
        <f t="shared" si="2"/>
        <v>0.42270531400966177</v>
      </c>
    </row>
    <row r="51" spans="2:10" ht="12.75" customHeight="1">
      <c r="B51" s="2"/>
      <c r="C51" s="2"/>
      <c r="E51" s="2"/>
      <c r="F51" s="14">
        <v>49</v>
      </c>
      <c r="G51" s="56" t="s">
        <v>45</v>
      </c>
      <c r="H51" s="217" t="s">
        <v>216</v>
      </c>
      <c r="I51" s="16">
        <v>54</v>
      </c>
      <c r="J51" s="52">
        <f t="shared" si="2"/>
        <v>0.44182769726247983</v>
      </c>
    </row>
    <row r="52" spans="2:10" ht="12.75" customHeight="1">
      <c r="B52" s="2"/>
      <c r="C52" s="2"/>
      <c r="E52" s="2"/>
      <c r="F52" s="14">
        <v>50</v>
      </c>
      <c r="G52" s="56" t="s">
        <v>44</v>
      </c>
      <c r="H52" s="217" t="s">
        <v>217</v>
      </c>
      <c r="I52" s="16">
        <v>53</v>
      </c>
      <c r="J52" s="52">
        <f t="shared" si="2"/>
        <v>0.46296296296296297</v>
      </c>
    </row>
    <row r="53" spans="2:10" ht="12.75" customHeight="1">
      <c r="B53" s="2"/>
      <c r="C53" s="2"/>
      <c r="E53" s="2"/>
      <c r="F53" s="14">
        <v>51</v>
      </c>
      <c r="G53" s="56" t="s">
        <v>51</v>
      </c>
      <c r="H53" s="217" t="s">
        <v>218</v>
      </c>
      <c r="I53" s="16">
        <v>52</v>
      </c>
      <c r="J53" s="52">
        <f t="shared" si="2"/>
        <v>0.46356682769726243</v>
      </c>
    </row>
    <row r="54" spans="2:10" ht="12.75" customHeight="1">
      <c r="B54" s="2"/>
      <c r="C54" s="2"/>
      <c r="E54" s="2"/>
      <c r="F54" s="14">
        <v>52</v>
      </c>
      <c r="G54" s="56" t="s">
        <v>127</v>
      </c>
      <c r="H54" s="217" t="s">
        <v>218</v>
      </c>
      <c r="I54" s="16">
        <v>51</v>
      </c>
      <c r="J54" s="52">
        <f t="shared" si="2"/>
        <v>0.46356682769726243</v>
      </c>
    </row>
    <row r="55" spans="2:10" ht="12.75" customHeight="1">
      <c r="B55" s="2"/>
      <c r="C55" s="2"/>
      <c r="E55" s="2"/>
      <c r="F55" s="14">
        <v>53</v>
      </c>
      <c r="G55" s="61" t="s">
        <v>32</v>
      </c>
      <c r="H55" s="217" t="s">
        <v>218</v>
      </c>
      <c r="I55" s="16" t="s">
        <v>61</v>
      </c>
      <c r="J55" s="52">
        <f t="shared" si="2"/>
        <v>0.46356682769726243</v>
      </c>
    </row>
    <row r="56" spans="2:10" ht="12.75" customHeight="1">
      <c r="B56" s="2"/>
      <c r="C56" s="2"/>
      <c r="E56" s="2"/>
      <c r="F56" s="8">
        <v>54</v>
      </c>
      <c r="G56" s="37" t="s">
        <v>57</v>
      </c>
      <c r="H56" s="218" t="s">
        <v>113</v>
      </c>
      <c r="I56" s="8"/>
      <c r="J56" s="53"/>
    </row>
    <row r="57" spans="5:10" ht="12.75" customHeight="1">
      <c r="E57" s="1"/>
      <c r="F57" s="1"/>
      <c r="H57" s="1"/>
      <c r="I57" s="1"/>
      <c r="J57" s="1"/>
    </row>
    <row r="58" spans="5:10" ht="12.75" customHeight="1">
      <c r="E58" s="1"/>
      <c r="F58" s="1"/>
      <c r="H58" s="1"/>
      <c r="I58" s="1"/>
      <c r="J58" s="1"/>
    </row>
    <row r="59" spans="5:8" ht="10.5" customHeight="1">
      <c r="E59" s="1"/>
      <c r="F59" s="1"/>
      <c r="H59" s="57"/>
    </row>
    <row r="60" spans="5:8" ht="10.5" customHeight="1">
      <c r="E60" s="1"/>
      <c r="F60" s="1"/>
      <c r="H60" s="57"/>
    </row>
    <row r="61" spans="5:8" ht="10.5" customHeight="1">
      <c r="E61" s="1"/>
      <c r="F61" s="1"/>
      <c r="H61" s="57"/>
    </row>
    <row r="62" spans="5:8" ht="10.5" customHeight="1">
      <c r="E62" s="1"/>
      <c r="F62" s="1"/>
      <c r="H62" s="57"/>
    </row>
    <row r="63" spans="5:8" ht="10.5" customHeight="1">
      <c r="E63" s="1"/>
      <c r="F63" s="1"/>
      <c r="H63" s="57"/>
    </row>
    <row r="64" spans="5:8" ht="10.5" customHeight="1">
      <c r="E64" s="1"/>
      <c r="F64" s="1"/>
      <c r="H64" s="57"/>
    </row>
    <row r="65" spans="5:8" ht="10.5" customHeight="1">
      <c r="E65" s="1"/>
      <c r="F65" s="1"/>
      <c r="H65" s="57"/>
    </row>
    <row r="66" spans="5:8" ht="10.5" customHeight="1">
      <c r="E66" s="1"/>
      <c r="F66" s="1"/>
      <c r="H66" s="57"/>
    </row>
    <row r="67" spans="5:8" ht="10.5" customHeight="1">
      <c r="E67" s="1"/>
      <c r="F67" s="1"/>
      <c r="H67" s="57"/>
    </row>
    <row r="68" spans="5:8" ht="10.5" customHeight="1">
      <c r="E68" s="1"/>
      <c r="F68" s="1"/>
      <c r="H68" s="57"/>
    </row>
    <row r="69" spans="5:8" ht="10.5" customHeight="1">
      <c r="E69" s="1"/>
      <c r="F69" s="1"/>
      <c r="H69" s="57"/>
    </row>
    <row r="70" spans="5:8" ht="10.5" customHeight="1">
      <c r="E70" s="1"/>
      <c r="F70" s="1"/>
      <c r="H70" s="57"/>
    </row>
    <row r="71" spans="5:8" ht="10.5" customHeight="1">
      <c r="E71" s="1"/>
      <c r="F71" s="1"/>
      <c r="H71" s="57"/>
    </row>
    <row r="72" spans="5:8" ht="10.5" customHeight="1">
      <c r="E72" s="1"/>
      <c r="F72" s="1"/>
      <c r="H72" s="57"/>
    </row>
    <row r="73" spans="5:8" ht="10.5" customHeight="1">
      <c r="E73" s="1"/>
      <c r="F73" s="1"/>
      <c r="H73" s="57"/>
    </row>
    <row r="74" spans="5:8" ht="10.5" customHeight="1">
      <c r="E74" s="1"/>
      <c r="F74" s="1"/>
      <c r="H74" s="57"/>
    </row>
    <row r="75" spans="5:8" ht="10.5" customHeight="1">
      <c r="E75" s="1"/>
      <c r="F75" s="1"/>
      <c r="H75" s="57"/>
    </row>
    <row r="76" spans="5:8" ht="10.5" customHeight="1">
      <c r="E76" s="1"/>
      <c r="F76" s="1"/>
      <c r="H76" s="57"/>
    </row>
    <row r="77" spans="5:8" ht="10.5" customHeight="1">
      <c r="E77" s="1"/>
      <c r="F77" s="1"/>
      <c r="H77" s="57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PageLayoutView="0" workbookViewId="0" topLeftCell="A1">
      <selection activeCell="C3" sqref="C3"/>
    </sheetView>
  </sheetViews>
  <sheetFormatPr defaultColWidth="13.57421875" defaultRowHeight="10.5" customHeight="1"/>
  <cols>
    <col min="1" max="1" width="4.421875" style="2" customWidth="1"/>
    <col min="2" max="2" width="20.8515625" style="1" bestFit="1" customWidth="1"/>
    <col min="3" max="3" width="7.8515625" style="24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20.8515625" style="1" bestFit="1" customWidth="1"/>
    <col min="8" max="8" width="10.28125" style="46" customWidth="1"/>
    <col min="9" max="9" width="9.8515625" style="2" customWidth="1"/>
    <col min="10" max="10" width="9.140625" style="49" customWidth="1"/>
    <col min="11" max="11" width="14.57421875" style="31" customWidth="1"/>
    <col min="12" max="16384" width="13.57421875" style="1" customWidth="1"/>
  </cols>
  <sheetData>
    <row r="1" spans="1:11" s="6" customFormat="1" ht="18.75" customHeight="1">
      <c r="A1" s="246" t="s">
        <v>233</v>
      </c>
      <c r="B1" s="245"/>
      <c r="C1" s="245"/>
      <c r="D1" s="245"/>
      <c r="E1" s="245"/>
      <c r="F1" s="245"/>
      <c r="G1" s="245"/>
      <c r="H1" s="245"/>
      <c r="I1" s="245"/>
      <c r="J1" s="48">
        <v>1</v>
      </c>
      <c r="K1" s="6" t="s">
        <v>19</v>
      </c>
    </row>
    <row r="2" spans="1:11" s="2" customFormat="1" ht="12">
      <c r="A2" s="21" t="s">
        <v>5</v>
      </c>
      <c r="B2" s="21" t="s">
        <v>7</v>
      </c>
      <c r="C2" s="10" t="s">
        <v>0</v>
      </c>
      <c r="D2" s="9" t="s">
        <v>1</v>
      </c>
      <c r="E2" s="11" t="s">
        <v>27</v>
      </c>
      <c r="F2" s="9" t="s">
        <v>5</v>
      </c>
      <c r="G2" s="7" t="s">
        <v>6</v>
      </c>
      <c r="H2" s="45" t="s">
        <v>0</v>
      </c>
      <c r="I2" s="9" t="s">
        <v>1</v>
      </c>
      <c r="J2" s="9" t="s">
        <v>18</v>
      </c>
      <c r="K2" s="35" t="s">
        <v>14</v>
      </c>
    </row>
    <row r="3" spans="1:11" ht="12">
      <c r="A3" s="23">
        <v>1</v>
      </c>
      <c r="B3" s="220" t="s">
        <v>76</v>
      </c>
      <c r="C3" s="64">
        <f>VLOOKUP($B3,$G$2:$H$67,2,FALSE)</f>
        <v>0.0037152777777777774</v>
      </c>
      <c r="D3" s="15">
        <f>VLOOKUP($B3,$G$2:$I$67,3,FALSE)</f>
        <v>100</v>
      </c>
      <c r="E3" s="22">
        <v>1</v>
      </c>
      <c r="F3" s="13">
        <v>1</v>
      </c>
      <c r="G3" s="220" t="s">
        <v>221</v>
      </c>
      <c r="H3" s="64">
        <v>0.00369212962962963</v>
      </c>
      <c r="I3" s="83" t="s">
        <v>226</v>
      </c>
      <c r="J3" s="50">
        <f aca="true" t="shared" si="0" ref="J3:J34">H3/J$1</f>
        <v>0.00369212962962963</v>
      </c>
      <c r="K3" s="36" t="s">
        <v>54</v>
      </c>
    </row>
    <row r="4" spans="1:11" ht="12">
      <c r="A4" s="17">
        <v>2</v>
      </c>
      <c r="B4" s="221" t="s">
        <v>107</v>
      </c>
      <c r="C4" s="65">
        <f aca="true" t="shared" si="1" ref="C4:C59">VLOOKUP($B4,$G$2:$H$67,2,FALSE)</f>
        <v>0.0037268518518518514</v>
      </c>
      <c r="D4" s="12">
        <f aca="true" t="shared" si="2" ref="D4:D59">VLOOKUP($B4,$G$2:$I$67,3,FALSE)</f>
        <v>99</v>
      </c>
      <c r="E4" s="18">
        <v>1</v>
      </c>
      <c r="F4" s="14">
        <v>2</v>
      </c>
      <c r="G4" s="221" t="s">
        <v>76</v>
      </c>
      <c r="H4" s="65">
        <v>0.0037152777777777774</v>
      </c>
      <c r="I4" s="84">
        <v>100</v>
      </c>
      <c r="J4" s="52">
        <f t="shared" si="0"/>
        <v>0.0037152777777777774</v>
      </c>
      <c r="K4" s="36" t="s">
        <v>25</v>
      </c>
    </row>
    <row r="5" spans="1:11" ht="12">
      <c r="A5" s="17">
        <v>3</v>
      </c>
      <c r="B5" s="222" t="s">
        <v>20</v>
      </c>
      <c r="C5" s="65">
        <f t="shared" si="1"/>
        <v>0.003900462962962963</v>
      </c>
      <c r="D5" s="12">
        <f t="shared" si="2"/>
        <v>97</v>
      </c>
      <c r="E5" s="18">
        <v>1</v>
      </c>
      <c r="F5" s="14">
        <v>3</v>
      </c>
      <c r="G5" s="221" t="s">
        <v>107</v>
      </c>
      <c r="H5" s="65">
        <v>0.0037268518518518514</v>
      </c>
      <c r="I5" s="84">
        <v>99</v>
      </c>
      <c r="J5" s="52">
        <f t="shared" si="0"/>
        <v>0.0037268518518518514</v>
      </c>
      <c r="K5" s="36"/>
    </row>
    <row r="6" spans="1:11" ht="12">
      <c r="A6" s="23">
        <v>1</v>
      </c>
      <c r="B6" s="193" t="s">
        <v>111</v>
      </c>
      <c r="C6" s="64">
        <f t="shared" si="1"/>
        <v>0.003981481481481482</v>
      </c>
      <c r="D6" s="15">
        <f t="shared" si="2"/>
        <v>94</v>
      </c>
      <c r="E6" s="22">
        <v>2</v>
      </c>
      <c r="F6" s="14">
        <v>4</v>
      </c>
      <c r="G6" s="134" t="s">
        <v>123</v>
      </c>
      <c r="H6" s="65">
        <v>0.0037384259259259263</v>
      </c>
      <c r="I6" s="84">
        <v>98</v>
      </c>
      <c r="J6" s="52">
        <f t="shared" si="0"/>
        <v>0.0037384259259259263</v>
      </c>
      <c r="K6" s="36"/>
    </row>
    <row r="7" spans="1:11" ht="12">
      <c r="A7" s="17">
        <v>2</v>
      </c>
      <c r="B7" s="221" t="s">
        <v>92</v>
      </c>
      <c r="C7" s="65">
        <f t="shared" si="1"/>
        <v>0.004143518518518519</v>
      </c>
      <c r="D7" s="12">
        <f t="shared" si="2"/>
        <v>90</v>
      </c>
      <c r="E7" s="18">
        <v>2</v>
      </c>
      <c r="F7" s="14">
        <v>5</v>
      </c>
      <c r="G7" s="222" t="s">
        <v>20</v>
      </c>
      <c r="H7" s="65">
        <v>0.003900462962962963</v>
      </c>
      <c r="I7" s="84">
        <v>97</v>
      </c>
      <c r="J7" s="52">
        <f t="shared" si="0"/>
        <v>0.003900462962962963</v>
      </c>
      <c r="K7" s="36"/>
    </row>
    <row r="8" spans="1:11" ht="12">
      <c r="A8" s="17">
        <v>3</v>
      </c>
      <c r="B8" s="222" t="s">
        <v>96</v>
      </c>
      <c r="C8" s="65">
        <f t="shared" si="1"/>
        <v>0.00417824074074074</v>
      </c>
      <c r="D8" s="12">
        <f t="shared" si="2"/>
        <v>89</v>
      </c>
      <c r="E8" s="18">
        <v>2</v>
      </c>
      <c r="F8" s="14">
        <v>6</v>
      </c>
      <c r="G8" s="134" t="s">
        <v>154</v>
      </c>
      <c r="H8" s="65">
        <v>0.003923611111111111</v>
      </c>
      <c r="I8" s="84">
        <v>96</v>
      </c>
      <c r="J8" s="52">
        <f t="shared" si="0"/>
        <v>0.003923611111111111</v>
      </c>
      <c r="K8" s="36"/>
    </row>
    <row r="9" spans="1:11" ht="12">
      <c r="A9" s="8">
        <v>4</v>
      </c>
      <c r="B9" s="44" t="s">
        <v>99</v>
      </c>
      <c r="C9" s="68">
        <f t="shared" si="1"/>
        <v>0.004201388888888889</v>
      </c>
      <c r="D9" s="74">
        <f t="shared" si="2"/>
        <v>88</v>
      </c>
      <c r="E9" s="75">
        <v>2</v>
      </c>
      <c r="F9" s="14">
        <v>7</v>
      </c>
      <c r="G9" s="134" t="s">
        <v>160</v>
      </c>
      <c r="H9" s="65">
        <v>0.003946759259259259</v>
      </c>
      <c r="I9" s="84">
        <v>95</v>
      </c>
      <c r="J9" s="52">
        <f t="shared" si="0"/>
        <v>0.003946759259259259</v>
      </c>
      <c r="K9" s="36"/>
    </row>
    <row r="10" spans="1:11" ht="12">
      <c r="A10" s="13">
        <v>1</v>
      </c>
      <c r="B10" s="193" t="s">
        <v>123</v>
      </c>
      <c r="C10" s="64">
        <f t="shared" si="1"/>
        <v>0.0037384259259259263</v>
      </c>
      <c r="D10" s="15">
        <f t="shared" si="2"/>
        <v>98</v>
      </c>
      <c r="E10" s="22">
        <v>3</v>
      </c>
      <c r="F10" s="14">
        <v>8</v>
      </c>
      <c r="G10" s="222" t="s">
        <v>111</v>
      </c>
      <c r="H10" s="65">
        <v>0.003981481481481482</v>
      </c>
      <c r="I10" s="84">
        <v>94</v>
      </c>
      <c r="J10" s="52">
        <f t="shared" si="0"/>
        <v>0.003981481481481482</v>
      </c>
      <c r="K10" s="36"/>
    </row>
    <row r="11" spans="1:11" ht="12">
      <c r="A11" s="14">
        <v>2</v>
      </c>
      <c r="B11" s="28" t="s">
        <v>154</v>
      </c>
      <c r="C11" s="65">
        <f t="shared" si="1"/>
        <v>0.003923611111111111</v>
      </c>
      <c r="D11" s="12">
        <f t="shared" si="2"/>
        <v>96</v>
      </c>
      <c r="E11" s="18">
        <v>3</v>
      </c>
      <c r="F11" s="14">
        <v>9</v>
      </c>
      <c r="G11" s="134" t="s">
        <v>177</v>
      </c>
      <c r="H11" s="65">
        <v>0.003993055555555556</v>
      </c>
      <c r="I11" s="84" t="s">
        <v>226</v>
      </c>
      <c r="J11" s="52">
        <f t="shared" si="0"/>
        <v>0.003993055555555556</v>
      </c>
      <c r="K11" s="36"/>
    </row>
    <row r="12" spans="1:11" ht="12">
      <c r="A12" s="14">
        <v>3</v>
      </c>
      <c r="B12" s="28" t="s">
        <v>160</v>
      </c>
      <c r="C12" s="65">
        <f t="shared" si="1"/>
        <v>0.003946759259259259</v>
      </c>
      <c r="D12" s="12">
        <f t="shared" si="2"/>
        <v>95</v>
      </c>
      <c r="E12" s="18">
        <v>3</v>
      </c>
      <c r="F12" s="14">
        <v>10</v>
      </c>
      <c r="G12" s="134" t="s">
        <v>156</v>
      </c>
      <c r="H12" s="65">
        <v>0.004039351851851852</v>
      </c>
      <c r="I12" s="84">
        <v>93</v>
      </c>
      <c r="J12" s="52">
        <f t="shared" si="0"/>
        <v>0.004039351851851852</v>
      </c>
      <c r="K12" s="36"/>
    </row>
    <row r="13" spans="1:11" ht="12">
      <c r="A13" s="14">
        <v>4</v>
      </c>
      <c r="B13" s="28" t="s">
        <v>156</v>
      </c>
      <c r="C13" s="65">
        <f t="shared" si="1"/>
        <v>0.004039351851851852</v>
      </c>
      <c r="D13" s="12">
        <f t="shared" si="2"/>
        <v>93</v>
      </c>
      <c r="E13" s="18">
        <v>3</v>
      </c>
      <c r="F13" s="14">
        <v>11</v>
      </c>
      <c r="G13" s="134" t="s">
        <v>98</v>
      </c>
      <c r="H13" s="65">
        <v>0.004062499999999999</v>
      </c>
      <c r="I13" s="84">
        <v>92</v>
      </c>
      <c r="J13" s="52">
        <f t="shared" si="0"/>
        <v>0.004062499999999999</v>
      </c>
      <c r="K13" s="36"/>
    </row>
    <row r="14" spans="1:11" ht="12">
      <c r="A14" s="14">
        <v>5</v>
      </c>
      <c r="B14" s="222" t="s">
        <v>29</v>
      </c>
      <c r="C14" s="65">
        <f t="shared" si="1"/>
        <v>0.004108796296296297</v>
      </c>
      <c r="D14" s="12">
        <f t="shared" si="2"/>
        <v>91</v>
      </c>
      <c r="E14" s="18">
        <v>3</v>
      </c>
      <c r="F14" s="14">
        <v>12</v>
      </c>
      <c r="G14" s="222" t="s">
        <v>29</v>
      </c>
      <c r="H14" s="65">
        <v>0.004108796296296297</v>
      </c>
      <c r="I14" s="84">
        <v>91</v>
      </c>
      <c r="J14" s="52">
        <f t="shared" si="0"/>
        <v>0.004108796296296297</v>
      </c>
      <c r="K14" s="36"/>
    </row>
    <row r="15" spans="1:11" ht="12">
      <c r="A15" s="14">
        <v>6</v>
      </c>
      <c r="B15" s="221" t="s">
        <v>53</v>
      </c>
      <c r="C15" s="65">
        <f t="shared" si="1"/>
        <v>0.004247685185185185</v>
      </c>
      <c r="D15" s="12">
        <f t="shared" si="2"/>
        <v>87</v>
      </c>
      <c r="E15" s="18">
        <v>3</v>
      </c>
      <c r="F15" s="14">
        <v>13</v>
      </c>
      <c r="G15" s="221" t="s">
        <v>92</v>
      </c>
      <c r="H15" s="65">
        <v>0.004143518518518519</v>
      </c>
      <c r="I15" s="84">
        <v>90</v>
      </c>
      <c r="J15" s="52">
        <f t="shared" si="0"/>
        <v>0.004143518518518519</v>
      </c>
      <c r="K15" s="36"/>
    </row>
    <row r="16" spans="1:11" ht="12">
      <c r="A16" s="14">
        <v>7</v>
      </c>
      <c r="B16" s="222" t="s">
        <v>128</v>
      </c>
      <c r="C16" s="65">
        <f t="shared" si="1"/>
        <v>0.004456018518518519</v>
      </c>
      <c r="D16" s="12">
        <f t="shared" si="2"/>
        <v>83</v>
      </c>
      <c r="E16" s="18">
        <v>3</v>
      </c>
      <c r="F16" s="14">
        <v>14</v>
      </c>
      <c r="G16" s="222" t="s">
        <v>96</v>
      </c>
      <c r="H16" s="65">
        <v>0.00417824074074074</v>
      </c>
      <c r="I16" s="84">
        <v>89</v>
      </c>
      <c r="J16" s="52">
        <f t="shared" si="0"/>
        <v>0.00417824074074074</v>
      </c>
      <c r="K16" s="36"/>
    </row>
    <row r="17" spans="1:11" ht="12">
      <c r="A17" s="14">
        <v>8</v>
      </c>
      <c r="B17" s="28" t="s">
        <v>183</v>
      </c>
      <c r="C17" s="65">
        <f t="shared" si="1"/>
        <v>0.004583333333333333</v>
      </c>
      <c r="D17" s="12">
        <f t="shared" si="2"/>
        <v>80</v>
      </c>
      <c r="E17" s="18">
        <v>3</v>
      </c>
      <c r="F17" s="14">
        <v>15</v>
      </c>
      <c r="G17" s="134" t="s">
        <v>99</v>
      </c>
      <c r="H17" s="65">
        <v>0.004201388888888889</v>
      </c>
      <c r="I17" s="84">
        <v>88</v>
      </c>
      <c r="J17" s="52">
        <f t="shared" si="0"/>
        <v>0.004201388888888889</v>
      </c>
      <c r="K17" s="36"/>
    </row>
    <row r="18" spans="1:11" ht="12">
      <c r="A18" s="8">
        <v>9</v>
      </c>
      <c r="B18" s="44" t="s">
        <v>51</v>
      </c>
      <c r="C18" s="68">
        <f t="shared" si="1"/>
        <v>0.00462962962962963</v>
      </c>
      <c r="D18" s="74">
        <f t="shared" si="2"/>
        <v>78</v>
      </c>
      <c r="E18" s="75">
        <v>3</v>
      </c>
      <c r="F18" s="14">
        <v>16</v>
      </c>
      <c r="G18" s="221" t="s">
        <v>53</v>
      </c>
      <c r="H18" s="65">
        <v>0.004247685185185185</v>
      </c>
      <c r="I18" s="84">
        <v>87</v>
      </c>
      <c r="J18" s="52">
        <f t="shared" si="0"/>
        <v>0.004247685185185185</v>
      </c>
      <c r="K18" s="36"/>
    </row>
    <row r="19" spans="1:11" ht="12">
      <c r="A19" s="13">
        <v>1</v>
      </c>
      <c r="B19" s="227" t="s">
        <v>98</v>
      </c>
      <c r="C19" s="64">
        <f t="shared" si="1"/>
        <v>0.004062499999999999</v>
      </c>
      <c r="D19" s="15">
        <f t="shared" si="2"/>
        <v>92</v>
      </c>
      <c r="E19" s="76">
        <v>4</v>
      </c>
      <c r="F19" s="14">
        <v>17</v>
      </c>
      <c r="G19" s="134" t="s">
        <v>222</v>
      </c>
      <c r="H19" s="65">
        <v>0.0042592592592592595</v>
      </c>
      <c r="I19" s="84" t="s">
        <v>226</v>
      </c>
      <c r="J19" s="52">
        <f t="shared" si="0"/>
        <v>0.0042592592592592595</v>
      </c>
      <c r="K19" s="36"/>
    </row>
    <row r="20" spans="1:11" ht="12.75">
      <c r="A20" s="14">
        <v>2</v>
      </c>
      <c r="B20" s="224" t="s">
        <v>91</v>
      </c>
      <c r="C20" s="65">
        <f t="shared" si="1"/>
        <v>0.0043287037037037035</v>
      </c>
      <c r="D20" s="12">
        <f t="shared" si="2"/>
        <v>85</v>
      </c>
      <c r="E20" s="19">
        <v>4</v>
      </c>
      <c r="F20" s="14">
        <v>18</v>
      </c>
      <c r="G20" s="134" t="s">
        <v>125</v>
      </c>
      <c r="H20" s="65">
        <v>0.0043055555555555555</v>
      </c>
      <c r="I20" s="84">
        <v>86</v>
      </c>
      <c r="J20" s="52">
        <f t="shared" si="0"/>
        <v>0.0043055555555555555</v>
      </c>
      <c r="K20" s="36"/>
    </row>
    <row r="21" spans="1:11" ht="12.75">
      <c r="A21" s="14">
        <v>3</v>
      </c>
      <c r="B21" s="222" t="s">
        <v>101</v>
      </c>
      <c r="C21" s="65">
        <f t="shared" si="1"/>
        <v>0.0044907407407407405</v>
      </c>
      <c r="D21" s="12">
        <f t="shared" si="2"/>
        <v>82</v>
      </c>
      <c r="E21" s="19">
        <v>4</v>
      </c>
      <c r="F21" s="14">
        <v>19</v>
      </c>
      <c r="G21" s="223" t="s">
        <v>91</v>
      </c>
      <c r="H21" s="65">
        <v>0.0043287037037037035</v>
      </c>
      <c r="I21" s="84">
        <v>85</v>
      </c>
      <c r="J21" s="52">
        <f t="shared" si="0"/>
        <v>0.0043287037037037035</v>
      </c>
      <c r="K21" s="36"/>
    </row>
    <row r="22" spans="1:11" ht="12">
      <c r="A22" s="14">
        <v>4</v>
      </c>
      <c r="B22" s="222" t="s">
        <v>157</v>
      </c>
      <c r="C22" s="65">
        <f t="shared" si="1"/>
        <v>0.004560185185185185</v>
      </c>
      <c r="D22" s="12">
        <f t="shared" si="2"/>
        <v>81</v>
      </c>
      <c r="E22" s="19">
        <v>4</v>
      </c>
      <c r="F22" s="14">
        <v>20</v>
      </c>
      <c r="G22" s="222" t="s">
        <v>223</v>
      </c>
      <c r="H22" s="65">
        <v>0.0043518518518518515</v>
      </c>
      <c r="I22" s="84">
        <v>84</v>
      </c>
      <c r="J22" s="52">
        <f t="shared" si="0"/>
        <v>0.0043518518518518515</v>
      </c>
      <c r="K22" s="36"/>
    </row>
    <row r="23" spans="1:11" ht="12.75">
      <c r="A23" s="14">
        <v>5</v>
      </c>
      <c r="B23" s="224" t="s">
        <v>52</v>
      </c>
      <c r="C23" s="65">
        <f t="shared" si="1"/>
        <v>0.004594907407407408</v>
      </c>
      <c r="D23" s="12">
        <f t="shared" si="2"/>
        <v>79</v>
      </c>
      <c r="E23" s="19">
        <v>4</v>
      </c>
      <c r="F23" s="14">
        <v>21</v>
      </c>
      <c r="G23" s="134" t="s">
        <v>128</v>
      </c>
      <c r="H23" s="65">
        <v>0.004456018518518519</v>
      </c>
      <c r="I23" s="84">
        <v>83</v>
      </c>
      <c r="J23" s="52">
        <f t="shared" si="0"/>
        <v>0.004456018518518519</v>
      </c>
      <c r="K23" s="36"/>
    </row>
    <row r="24" spans="1:11" ht="12">
      <c r="A24" s="14">
        <v>6</v>
      </c>
      <c r="B24" s="222" t="s">
        <v>34</v>
      </c>
      <c r="C24" s="65">
        <f t="shared" si="1"/>
        <v>0.004861111111111111</v>
      </c>
      <c r="D24" s="12">
        <f t="shared" si="2"/>
        <v>75</v>
      </c>
      <c r="E24" s="19">
        <v>4</v>
      </c>
      <c r="F24" s="14">
        <v>22</v>
      </c>
      <c r="G24" s="222" t="s">
        <v>101</v>
      </c>
      <c r="H24" s="65">
        <v>0.0044907407407407405</v>
      </c>
      <c r="I24" s="84">
        <v>82</v>
      </c>
      <c r="J24" s="52">
        <f t="shared" si="0"/>
        <v>0.0044907407407407405</v>
      </c>
      <c r="K24" s="36"/>
    </row>
    <row r="25" spans="1:11" ht="12">
      <c r="A25" s="14">
        <v>7</v>
      </c>
      <c r="B25" s="28" t="s">
        <v>109</v>
      </c>
      <c r="C25" s="65">
        <f t="shared" si="1"/>
        <v>0.005</v>
      </c>
      <c r="D25" s="12">
        <f t="shared" si="2"/>
        <v>74</v>
      </c>
      <c r="E25" s="19">
        <v>4</v>
      </c>
      <c r="F25" s="14">
        <v>23</v>
      </c>
      <c r="G25" s="134" t="s">
        <v>228</v>
      </c>
      <c r="H25" s="65">
        <v>0.004513888888888889</v>
      </c>
      <c r="I25" s="84" t="s">
        <v>226</v>
      </c>
      <c r="J25" s="52">
        <f t="shared" si="0"/>
        <v>0.004513888888888889</v>
      </c>
      <c r="K25" s="36"/>
    </row>
    <row r="26" spans="1:11" ht="12.75">
      <c r="A26" s="14">
        <v>8</v>
      </c>
      <c r="B26" s="223" t="s">
        <v>42</v>
      </c>
      <c r="C26" s="65">
        <f t="shared" si="1"/>
        <v>0.0051967592592592595</v>
      </c>
      <c r="D26" s="12">
        <f t="shared" si="2"/>
        <v>69</v>
      </c>
      <c r="E26" s="19">
        <v>4</v>
      </c>
      <c r="F26" s="14">
        <v>24</v>
      </c>
      <c r="G26" s="222" t="s">
        <v>157</v>
      </c>
      <c r="H26" s="65">
        <v>0.004560185185185185</v>
      </c>
      <c r="I26" s="84">
        <v>81</v>
      </c>
      <c r="J26" s="52">
        <f t="shared" si="0"/>
        <v>0.004560185185185185</v>
      </c>
      <c r="K26" s="36"/>
    </row>
    <row r="27" spans="1:11" ht="12">
      <c r="A27" s="81">
        <v>9</v>
      </c>
      <c r="B27" s="44" t="s">
        <v>194</v>
      </c>
      <c r="C27" s="68">
        <f t="shared" si="1"/>
        <v>0.0052430555555555555</v>
      </c>
      <c r="D27" s="74">
        <f t="shared" si="2"/>
        <v>66</v>
      </c>
      <c r="E27" s="20">
        <v>4</v>
      </c>
      <c r="F27" s="14">
        <v>25</v>
      </c>
      <c r="G27" s="222" t="s">
        <v>183</v>
      </c>
      <c r="H27" s="65">
        <v>0.004583333333333333</v>
      </c>
      <c r="I27" s="84">
        <v>80</v>
      </c>
      <c r="J27" s="52">
        <f t="shared" si="0"/>
        <v>0.004583333333333333</v>
      </c>
      <c r="K27" s="36"/>
    </row>
    <row r="28" spans="1:11" ht="12.75">
      <c r="A28" s="23">
        <v>1</v>
      </c>
      <c r="B28" s="227" t="s">
        <v>125</v>
      </c>
      <c r="C28" s="64">
        <f t="shared" si="1"/>
        <v>0.0043055555555555555</v>
      </c>
      <c r="D28" s="15">
        <f t="shared" si="2"/>
        <v>86</v>
      </c>
      <c r="E28" s="76">
        <v>5</v>
      </c>
      <c r="F28" s="14">
        <v>26</v>
      </c>
      <c r="G28" s="224" t="s">
        <v>52</v>
      </c>
      <c r="H28" s="65">
        <v>0.004594907407407408</v>
      </c>
      <c r="I28" s="84">
        <v>79</v>
      </c>
      <c r="J28" s="52">
        <f t="shared" si="0"/>
        <v>0.004594907407407408</v>
      </c>
      <c r="K28" s="36"/>
    </row>
    <row r="29" spans="1:11" ht="12.75">
      <c r="A29" s="14">
        <v>2</v>
      </c>
      <c r="B29" s="223" t="s">
        <v>95</v>
      </c>
      <c r="C29" s="65">
        <f t="shared" si="1"/>
        <v>0.004652777777777777</v>
      </c>
      <c r="D29" s="12">
        <f t="shared" si="2"/>
        <v>76</v>
      </c>
      <c r="E29" s="19">
        <v>5</v>
      </c>
      <c r="F29" s="14">
        <v>27</v>
      </c>
      <c r="G29" s="222" t="s">
        <v>51</v>
      </c>
      <c r="H29" s="65">
        <v>0.00462962962962963</v>
      </c>
      <c r="I29" s="84">
        <v>78</v>
      </c>
      <c r="J29" s="52">
        <f t="shared" si="0"/>
        <v>0.00462962962962963</v>
      </c>
      <c r="K29" s="36"/>
    </row>
    <row r="30" spans="1:11" ht="12">
      <c r="A30" s="14">
        <v>3</v>
      </c>
      <c r="B30" s="28" t="s">
        <v>227</v>
      </c>
      <c r="C30" s="65">
        <f t="shared" si="1"/>
        <v>0.005104166666666667</v>
      </c>
      <c r="D30" s="12">
        <f t="shared" si="2"/>
        <v>72</v>
      </c>
      <c r="E30" s="19">
        <v>5</v>
      </c>
      <c r="F30" s="14">
        <v>28</v>
      </c>
      <c r="G30" s="134" t="s">
        <v>143</v>
      </c>
      <c r="H30" s="65">
        <v>0.004641203703703704</v>
      </c>
      <c r="I30" s="84">
        <v>77</v>
      </c>
      <c r="J30" s="52">
        <f t="shared" si="0"/>
        <v>0.004641203703703704</v>
      </c>
      <c r="K30" s="36"/>
    </row>
    <row r="31" spans="1:11" ht="12.75">
      <c r="A31" s="14">
        <v>4</v>
      </c>
      <c r="B31" s="28" t="s">
        <v>159</v>
      </c>
      <c r="C31" s="65">
        <f t="shared" si="1"/>
        <v>0.005127314814814815</v>
      </c>
      <c r="D31" s="12">
        <f t="shared" si="2"/>
        <v>71</v>
      </c>
      <c r="E31" s="19">
        <v>5</v>
      </c>
      <c r="F31" s="14">
        <v>29</v>
      </c>
      <c r="G31" s="225" t="s">
        <v>95</v>
      </c>
      <c r="H31" s="65">
        <v>0.004652777777777777</v>
      </c>
      <c r="I31" s="84">
        <v>76</v>
      </c>
      <c r="J31" s="52">
        <f t="shared" si="0"/>
        <v>0.004652777777777777</v>
      </c>
      <c r="K31" s="36"/>
    </row>
    <row r="32" spans="1:11" ht="12">
      <c r="A32" s="14">
        <v>5</v>
      </c>
      <c r="B32" s="28" t="s">
        <v>47</v>
      </c>
      <c r="C32" s="65">
        <f t="shared" si="1"/>
        <v>0.005277777777777777</v>
      </c>
      <c r="D32" s="12">
        <f t="shared" si="2"/>
        <v>64</v>
      </c>
      <c r="E32" s="19">
        <v>5</v>
      </c>
      <c r="F32" s="14">
        <v>30</v>
      </c>
      <c r="G32" s="134" t="s">
        <v>224</v>
      </c>
      <c r="H32" s="65">
        <v>0.004664351851851852</v>
      </c>
      <c r="I32" s="84" t="s">
        <v>226</v>
      </c>
      <c r="J32" s="52">
        <f t="shared" si="0"/>
        <v>0.004664351851851852</v>
      </c>
      <c r="K32" s="36"/>
    </row>
    <row r="33" spans="1:11" ht="12">
      <c r="A33" s="14">
        <v>6</v>
      </c>
      <c r="B33" s="28" t="s">
        <v>127</v>
      </c>
      <c r="C33" s="65">
        <f t="shared" si="1"/>
        <v>0.0052893518518518515</v>
      </c>
      <c r="D33" s="12">
        <f t="shared" si="2"/>
        <v>63</v>
      </c>
      <c r="E33" s="19">
        <v>5</v>
      </c>
      <c r="F33" s="14">
        <v>31</v>
      </c>
      <c r="G33" s="134" t="s">
        <v>34</v>
      </c>
      <c r="H33" s="65">
        <v>0.004861111111111111</v>
      </c>
      <c r="I33" s="84">
        <v>75</v>
      </c>
      <c r="J33" s="52">
        <f t="shared" si="0"/>
        <v>0.004861111111111111</v>
      </c>
      <c r="K33" s="36"/>
    </row>
    <row r="34" spans="1:11" ht="12.75">
      <c r="A34" s="8">
        <v>7</v>
      </c>
      <c r="B34" s="228" t="s">
        <v>87</v>
      </c>
      <c r="C34" s="68">
        <f t="shared" si="1"/>
        <v>0.005300925925925925</v>
      </c>
      <c r="D34" s="74">
        <f t="shared" si="2"/>
        <v>62</v>
      </c>
      <c r="E34" s="20">
        <v>5</v>
      </c>
      <c r="F34" s="14">
        <v>32</v>
      </c>
      <c r="G34" s="134" t="s">
        <v>229</v>
      </c>
      <c r="H34" s="65">
        <v>0.004907407407407407</v>
      </c>
      <c r="I34" s="84" t="s">
        <v>226</v>
      </c>
      <c r="J34" s="52">
        <f t="shared" si="0"/>
        <v>0.004907407407407407</v>
      </c>
      <c r="K34" s="36"/>
    </row>
    <row r="35" spans="1:11" ht="12">
      <c r="A35" s="13">
        <v>1</v>
      </c>
      <c r="B35" s="193" t="s">
        <v>143</v>
      </c>
      <c r="C35" s="64">
        <f t="shared" si="1"/>
        <v>0.004641203703703704</v>
      </c>
      <c r="D35" s="15">
        <f t="shared" si="2"/>
        <v>77</v>
      </c>
      <c r="E35" s="76">
        <v>6</v>
      </c>
      <c r="F35" s="14">
        <v>33</v>
      </c>
      <c r="G35" s="134" t="s">
        <v>109</v>
      </c>
      <c r="H35" s="65">
        <v>0.005</v>
      </c>
      <c r="I35" s="84">
        <v>74</v>
      </c>
      <c r="J35" s="52">
        <f aca="true" t="shared" si="3" ref="J35:J67">H35/J$1</f>
        <v>0.005</v>
      </c>
      <c r="K35" s="36"/>
    </row>
    <row r="36" spans="1:11" ht="12">
      <c r="A36" s="14">
        <v>2</v>
      </c>
      <c r="B36" s="222" t="s">
        <v>41</v>
      </c>
      <c r="C36" s="65">
        <f t="shared" si="1"/>
        <v>0.005185185185185185</v>
      </c>
      <c r="D36" s="12">
        <f t="shared" si="2"/>
        <v>70</v>
      </c>
      <c r="E36" s="19">
        <v>6</v>
      </c>
      <c r="F36" s="14">
        <v>34</v>
      </c>
      <c r="G36" s="134" t="s">
        <v>120</v>
      </c>
      <c r="H36" s="65">
        <v>0.005092592592592592</v>
      </c>
      <c r="I36" s="84">
        <v>73</v>
      </c>
      <c r="J36" s="52">
        <f t="shared" si="3"/>
        <v>0.005092592592592592</v>
      </c>
      <c r="K36" s="36"/>
    </row>
    <row r="37" spans="1:11" ht="12">
      <c r="A37" s="14">
        <v>3</v>
      </c>
      <c r="B37" s="222" t="s">
        <v>54</v>
      </c>
      <c r="C37" s="65">
        <f t="shared" si="1"/>
        <v>0.005208333333333333</v>
      </c>
      <c r="D37" s="12">
        <f t="shared" si="2"/>
        <v>68</v>
      </c>
      <c r="E37" s="19">
        <v>6</v>
      </c>
      <c r="F37" s="14">
        <v>35</v>
      </c>
      <c r="G37" s="28" t="s">
        <v>227</v>
      </c>
      <c r="H37" s="65">
        <v>0.005104166666666667</v>
      </c>
      <c r="I37" s="84">
        <v>72</v>
      </c>
      <c r="J37" s="52">
        <f t="shared" si="3"/>
        <v>0.005104166666666667</v>
      </c>
      <c r="K37" s="36"/>
    </row>
    <row r="38" spans="1:11" ht="12.75">
      <c r="A38" s="14">
        <v>4</v>
      </c>
      <c r="B38" s="223" t="s">
        <v>25</v>
      </c>
      <c r="C38" s="65">
        <f t="shared" si="1"/>
        <v>0.005219907407407407</v>
      </c>
      <c r="D38" s="12">
        <f t="shared" si="2"/>
        <v>67</v>
      </c>
      <c r="E38" s="19">
        <v>6</v>
      </c>
      <c r="F38" s="14">
        <v>36</v>
      </c>
      <c r="G38" s="28" t="s">
        <v>159</v>
      </c>
      <c r="H38" s="65">
        <v>0.005127314814814815</v>
      </c>
      <c r="I38" s="84">
        <v>71</v>
      </c>
      <c r="J38" s="52">
        <f t="shared" si="3"/>
        <v>0.005127314814814815</v>
      </c>
      <c r="K38" s="36"/>
    </row>
    <row r="39" spans="1:11" ht="12">
      <c r="A39" s="14">
        <v>5</v>
      </c>
      <c r="B39" s="222" t="s">
        <v>58</v>
      </c>
      <c r="C39" s="65">
        <f t="shared" si="1"/>
        <v>0.00525462962962963</v>
      </c>
      <c r="D39" s="12">
        <f t="shared" si="2"/>
        <v>65</v>
      </c>
      <c r="E39" s="19">
        <v>6</v>
      </c>
      <c r="F39" s="14">
        <v>37</v>
      </c>
      <c r="G39" s="222" t="s">
        <v>41</v>
      </c>
      <c r="H39" s="65">
        <v>0.005185185185185185</v>
      </c>
      <c r="I39" s="84">
        <v>70</v>
      </c>
      <c r="J39" s="52">
        <f t="shared" si="3"/>
        <v>0.005185185185185185</v>
      </c>
      <c r="K39" s="36"/>
    </row>
    <row r="40" spans="1:11" s="2" customFormat="1" ht="12.75">
      <c r="A40" s="14">
        <v>6</v>
      </c>
      <c r="B40" s="222" t="s">
        <v>100</v>
      </c>
      <c r="C40" s="65">
        <f t="shared" si="1"/>
        <v>0.005474537037037037</v>
      </c>
      <c r="D40" s="12">
        <f t="shared" si="2"/>
        <v>61</v>
      </c>
      <c r="E40" s="19">
        <v>6</v>
      </c>
      <c r="F40" s="14">
        <v>38</v>
      </c>
      <c r="G40" s="223" t="s">
        <v>42</v>
      </c>
      <c r="H40" s="65">
        <v>0.0051967592592592595</v>
      </c>
      <c r="I40" s="84">
        <v>69</v>
      </c>
      <c r="J40" s="52">
        <f t="shared" si="3"/>
        <v>0.0051967592592592595</v>
      </c>
      <c r="K40" s="31"/>
    </row>
    <row r="41" spans="1:11" s="2" customFormat="1" ht="12">
      <c r="A41" s="14">
        <v>7</v>
      </c>
      <c r="B41" s="222" t="s">
        <v>126</v>
      </c>
      <c r="C41" s="65">
        <f t="shared" si="1"/>
        <v>0.005532407407407407</v>
      </c>
      <c r="D41" s="12">
        <f t="shared" si="2"/>
        <v>60</v>
      </c>
      <c r="E41" s="19">
        <v>6</v>
      </c>
      <c r="F41" s="14">
        <v>39</v>
      </c>
      <c r="G41" s="222" t="s">
        <v>54</v>
      </c>
      <c r="H41" s="65">
        <v>0.005208333333333333</v>
      </c>
      <c r="I41" s="84">
        <v>68</v>
      </c>
      <c r="J41" s="52">
        <f t="shared" si="3"/>
        <v>0.005208333333333333</v>
      </c>
      <c r="K41" s="31"/>
    </row>
    <row r="42" spans="1:11" s="2" customFormat="1" ht="12.75" customHeight="1">
      <c r="A42" s="14">
        <v>8</v>
      </c>
      <c r="B42" s="222" t="s">
        <v>144</v>
      </c>
      <c r="C42" s="65">
        <f t="shared" si="1"/>
        <v>0.005578703703703704</v>
      </c>
      <c r="D42" s="12">
        <f t="shared" si="2"/>
        <v>58</v>
      </c>
      <c r="E42" s="19">
        <v>6</v>
      </c>
      <c r="F42" s="14">
        <v>40</v>
      </c>
      <c r="G42" s="223" t="s">
        <v>25</v>
      </c>
      <c r="H42" s="65">
        <v>0.005219907407407407</v>
      </c>
      <c r="I42" s="84">
        <v>67</v>
      </c>
      <c r="J42" s="52">
        <f t="shared" si="3"/>
        <v>0.005219907407407407</v>
      </c>
      <c r="K42" s="31"/>
    </row>
    <row r="43" spans="1:11" s="2" customFormat="1" ht="12.75" customHeight="1">
      <c r="A43" s="14">
        <v>9</v>
      </c>
      <c r="B43" s="223" t="s">
        <v>110</v>
      </c>
      <c r="C43" s="65">
        <f t="shared" si="1"/>
        <v>0.005706018518518519</v>
      </c>
      <c r="D43" s="12">
        <f t="shared" si="2"/>
        <v>57</v>
      </c>
      <c r="E43" s="19">
        <v>6</v>
      </c>
      <c r="F43" s="14">
        <v>41</v>
      </c>
      <c r="G43" s="222" t="s">
        <v>194</v>
      </c>
      <c r="H43" s="65">
        <v>0.0052430555555555555</v>
      </c>
      <c r="I43" s="84">
        <v>66</v>
      </c>
      <c r="J43" s="52">
        <f t="shared" si="3"/>
        <v>0.0052430555555555555</v>
      </c>
      <c r="K43" s="31"/>
    </row>
    <row r="44" spans="1:10" s="2" customFormat="1" ht="12.75" customHeight="1">
      <c r="A44" s="14">
        <v>10</v>
      </c>
      <c r="B44" s="222" t="s">
        <v>205</v>
      </c>
      <c r="C44" s="14">
        <f t="shared" si="1"/>
        <v>0.005717592592592593</v>
      </c>
      <c r="D44" s="14">
        <f t="shared" si="2"/>
        <v>56</v>
      </c>
      <c r="E44" s="19">
        <v>6</v>
      </c>
      <c r="F44" s="14">
        <v>42</v>
      </c>
      <c r="G44" s="222" t="s">
        <v>58</v>
      </c>
      <c r="H44" s="65">
        <v>0.00525462962962963</v>
      </c>
      <c r="I44" s="84">
        <v>65</v>
      </c>
      <c r="J44" s="52">
        <f t="shared" si="3"/>
        <v>0.00525462962962963</v>
      </c>
    </row>
    <row r="45" spans="1:10" s="2" customFormat="1" ht="12.75" customHeight="1">
      <c r="A45" s="14">
        <v>11</v>
      </c>
      <c r="B45" s="222" t="s">
        <v>93</v>
      </c>
      <c r="C45" s="65">
        <f t="shared" si="1"/>
        <v>0.005752314814814814</v>
      </c>
      <c r="D45" s="12">
        <f t="shared" si="2"/>
        <v>55</v>
      </c>
      <c r="E45" s="19">
        <v>6</v>
      </c>
      <c r="F45" s="14">
        <v>43</v>
      </c>
      <c r="G45" s="222" t="s">
        <v>47</v>
      </c>
      <c r="H45" s="65">
        <v>0.005277777777777777</v>
      </c>
      <c r="I45" s="84">
        <v>64</v>
      </c>
      <c r="J45" s="52">
        <f t="shared" si="3"/>
        <v>0.005277777777777777</v>
      </c>
    </row>
    <row r="46" spans="1:11" s="2" customFormat="1" ht="12.75" customHeight="1">
      <c r="A46" s="14">
        <v>12</v>
      </c>
      <c r="B46" s="222" t="s">
        <v>39</v>
      </c>
      <c r="C46" s="65">
        <f t="shared" si="1"/>
        <v>0.005891203703703703</v>
      </c>
      <c r="D46" s="12">
        <f t="shared" si="2"/>
        <v>51</v>
      </c>
      <c r="E46" s="19">
        <v>6</v>
      </c>
      <c r="F46" s="14">
        <v>44</v>
      </c>
      <c r="G46" s="222" t="s">
        <v>127</v>
      </c>
      <c r="H46" s="65">
        <v>0.0052893518518518515</v>
      </c>
      <c r="I46" s="84">
        <v>63</v>
      </c>
      <c r="J46" s="52">
        <f t="shared" si="3"/>
        <v>0.0052893518518518515</v>
      </c>
      <c r="K46" s="31"/>
    </row>
    <row r="47" spans="1:11" s="2" customFormat="1" ht="12.75" customHeight="1">
      <c r="A47" s="14">
        <v>13</v>
      </c>
      <c r="B47" s="222" t="s">
        <v>43</v>
      </c>
      <c r="C47" s="65">
        <f t="shared" si="1"/>
        <v>0.006145833333333333</v>
      </c>
      <c r="D47" s="12">
        <f t="shared" si="2"/>
        <v>47</v>
      </c>
      <c r="E47" s="19">
        <v>6</v>
      </c>
      <c r="F47" s="14">
        <v>45</v>
      </c>
      <c r="G47" s="223" t="s">
        <v>87</v>
      </c>
      <c r="H47" s="65">
        <v>0.005300925925925925</v>
      </c>
      <c r="I47" s="84">
        <v>62</v>
      </c>
      <c r="J47" s="52">
        <f t="shared" si="3"/>
        <v>0.005300925925925925</v>
      </c>
      <c r="K47" s="31"/>
    </row>
    <row r="48" spans="1:11" s="2" customFormat="1" ht="12.75" customHeight="1">
      <c r="A48" s="13">
        <v>1</v>
      </c>
      <c r="B48" s="193" t="s">
        <v>120</v>
      </c>
      <c r="C48" s="64">
        <f t="shared" si="1"/>
        <v>0.005092592592592592</v>
      </c>
      <c r="D48" s="15">
        <f t="shared" si="2"/>
        <v>73</v>
      </c>
      <c r="E48" s="76">
        <v>7</v>
      </c>
      <c r="F48" s="14">
        <v>46</v>
      </c>
      <c r="G48" s="222" t="s">
        <v>100</v>
      </c>
      <c r="H48" s="65">
        <v>0.005474537037037037</v>
      </c>
      <c r="I48" s="84">
        <v>61</v>
      </c>
      <c r="J48" s="52">
        <f t="shared" si="3"/>
        <v>0.005474537037037037</v>
      </c>
      <c r="K48" s="31"/>
    </row>
    <row r="49" spans="1:11" s="2" customFormat="1" ht="12.75" customHeight="1">
      <c r="A49" s="14">
        <v>2</v>
      </c>
      <c r="B49" s="222" t="s">
        <v>122</v>
      </c>
      <c r="C49" s="65">
        <f t="shared" si="1"/>
        <v>0.005763888888888889</v>
      </c>
      <c r="D49" s="12">
        <f t="shared" si="2"/>
        <v>54</v>
      </c>
      <c r="E49" s="19">
        <v>7</v>
      </c>
      <c r="F49" s="14">
        <v>47</v>
      </c>
      <c r="G49" s="222" t="s">
        <v>126</v>
      </c>
      <c r="H49" s="65">
        <v>0.005532407407407407</v>
      </c>
      <c r="I49" s="84">
        <v>60</v>
      </c>
      <c r="J49" s="52">
        <f t="shared" si="3"/>
        <v>0.005532407407407407</v>
      </c>
      <c r="K49" s="31"/>
    </row>
    <row r="50" spans="1:11" s="2" customFormat="1" ht="12.75" customHeight="1">
      <c r="A50" s="14">
        <v>3</v>
      </c>
      <c r="B50" s="222" t="s">
        <v>55</v>
      </c>
      <c r="C50" s="65">
        <f t="shared" si="1"/>
        <v>0.005821759259259259</v>
      </c>
      <c r="D50" s="12">
        <f t="shared" si="2"/>
        <v>53</v>
      </c>
      <c r="E50" s="19">
        <v>7</v>
      </c>
      <c r="F50" s="14">
        <v>48</v>
      </c>
      <c r="G50" s="222" t="s">
        <v>94</v>
      </c>
      <c r="H50" s="65">
        <v>0.005543981481481482</v>
      </c>
      <c r="I50" s="84">
        <v>59</v>
      </c>
      <c r="J50" s="52">
        <f t="shared" si="3"/>
        <v>0.005543981481481482</v>
      </c>
      <c r="K50" s="31"/>
    </row>
    <row r="51" spans="1:11" s="2" customFormat="1" ht="12.75" customHeight="1">
      <c r="A51" s="14">
        <v>4</v>
      </c>
      <c r="B51" s="222" t="s">
        <v>26</v>
      </c>
      <c r="C51" s="65">
        <f t="shared" si="1"/>
        <v>0.005844907407407407</v>
      </c>
      <c r="D51" s="12">
        <f t="shared" si="2"/>
        <v>52</v>
      </c>
      <c r="E51" s="19">
        <v>7</v>
      </c>
      <c r="F51" s="14">
        <v>49</v>
      </c>
      <c r="G51" s="222" t="s">
        <v>144</v>
      </c>
      <c r="H51" s="65">
        <v>0.005578703703703704</v>
      </c>
      <c r="I51" s="84">
        <v>58</v>
      </c>
      <c r="J51" s="52">
        <f t="shared" si="3"/>
        <v>0.005578703703703704</v>
      </c>
      <c r="K51" s="31"/>
    </row>
    <row r="52" spans="1:11" s="2" customFormat="1" ht="12.75" customHeight="1">
      <c r="A52" s="14">
        <v>5</v>
      </c>
      <c r="B52" s="222" t="s">
        <v>59</v>
      </c>
      <c r="C52" s="65">
        <f t="shared" si="1"/>
        <v>0.006006944444444444</v>
      </c>
      <c r="D52" s="12">
        <f t="shared" si="2"/>
        <v>50</v>
      </c>
      <c r="E52" s="19">
        <v>7</v>
      </c>
      <c r="F52" s="14">
        <v>50</v>
      </c>
      <c r="G52" s="222" t="s">
        <v>225</v>
      </c>
      <c r="H52" s="65">
        <v>0.005590277777777778</v>
      </c>
      <c r="I52" s="14" t="s">
        <v>226</v>
      </c>
      <c r="J52" s="52">
        <f t="shared" si="3"/>
        <v>0.005590277777777778</v>
      </c>
      <c r="K52" s="31"/>
    </row>
    <row r="53" spans="1:11" s="2" customFormat="1" ht="12.75" customHeight="1">
      <c r="A53" s="14">
        <v>6</v>
      </c>
      <c r="B53" s="222" t="s">
        <v>38</v>
      </c>
      <c r="C53" s="65">
        <f t="shared" si="1"/>
        <v>0.006087962962962964</v>
      </c>
      <c r="D53" s="12">
        <f t="shared" si="2"/>
        <v>49</v>
      </c>
      <c r="E53" s="19">
        <v>7</v>
      </c>
      <c r="F53" s="14">
        <v>51</v>
      </c>
      <c r="G53" s="223" t="s">
        <v>110</v>
      </c>
      <c r="H53" s="65">
        <v>0.005706018518518519</v>
      </c>
      <c r="I53" s="14">
        <v>57</v>
      </c>
      <c r="J53" s="52">
        <f t="shared" si="3"/>
        <v>0.005706018518518519</v>
      </c>
      <c r="K53" s="31"/>
    </row>
    <row r="54" spans="1:11" s="2" customFormat="1" ht="12.75" customHeight="1">
      <c r="A54" s="14">
        <v>7</v>
      </c>
      <c r="B54" s="222" t="s">
        <v>56</v>
      </c>
      <c r="C54" s="65">
        <f t="shared" si="1"/>
        <v>0.006122685185185185</v>
      </c>
      <c r="D54" s="12">
        <f t="shared" si="2"/>
        <v>48</v>
      </c>
      <c r="E54" s="19">
        <v>7</v>
      </c>
      <c r="F54" s="14">
        <v>52</v>
      </c>
      <c r="G54" s="222" t="s">
        <v>205</v>
      </c>
      <c r="H54" s="65">
        <v>0.005717592592592593</v>
      </c>
      <c r="I54" s="14">
        <v>56</v>
      </c>
      <c r="J54" s="52">
        <f t="shared" si="3"/>
        <v>0.005717592592592593</v>
      </c>
      <c r="K54" s="31"/>
    </row>
    <row r="55" spans="1:11" s="2" customFormat="1" ht="12.75" customHeight="1">
      <c r="A55" s="14">
        <v>8</v>
      </c>
      <c r="B55" s="222" t="s">
        <v>57</v>
      </c>
      <c r="C55" s="65">
        <f t="shared" si="1"/>
        <v>0.00619212962962963</v>
      </c>
      <c r="D55" s="12">
        <f t="shared" si="2"/>
        <v>46</v>
      </c>
      <c r="E55" s="19">
        <v>7</v>
      </c>
      <c r="F55" s="14">
        <v>53</v>
      </c>
      <c r="G55" s="222" t="s">
        <v>93</v>
      </c>
      <c r="H55" s="65">
        <v>0.005752314814814814</v>
      </c>
      <c r="I55" s="14">
        <v>55</v>
      </c>
      <c r="J55" s="52">
        <f t="shared" si="3"/>
        <v>0.005752314814814814</v>
      </c>
      <c r="K55" s="31"/>
    </row>
    <row r="56" spans="1:11" s="2" customFormat="1" ht="12.75" customHeight="1">
      <c r="A56" s="14">
        <v>9</v>
      </c>
      <c r="B56" s="222" t="s">
        <v>44</v>
      </c>
      <c r="C56" s="65">
        <f t="shared" si="1"/>
        <v>0.006458333333333333</v>
      </c>
      <c r="D56" s="12">
        <f t="shared" si="2"/>
        <v>45</v>
      </c>
      <c r="E56" s="19">
        <v>7</v>
      </c>
      <c r="F56" s="14">
        <v>54</v>
      </c>
      <c r="G56" s="222" t="s">
        <v>122</v>
      </c>
      <c r="H56" s="65">
        <v>0.005763888888888889</v>
      </c>
      <c r="I56" s="14">
        <v>54</v>
      </c>
      <c r="J56" s="52">
        <f t="shared" si="3"/>
        <v>0.005763888888888889</v>
      </c>
      <c r="K56" s="31"/>
    </row>
    <row r="57" spans="1:11" s="2" customFormat="1" ht="12.75" customHeight="1">
      <c r="A57" s="13">
        <v>1</v>
      </c>
      <c r="B57" s="193" t="s">
        <v>94</v>
      </c>
      <c r="C57" s="64">
        <f t="shared" si="1"/>
        <v>0.005543981481481482</v>
      </c>
      <c r="D57" s="15">
        <f t="shared" si="2"/>
        <v>59</v>
      </c>
      <c r="E57" s="76">
        <v>8</v>
      </c>
      <c r="F57" s="14">
        <v>55</v>
      </c>
      <c r="G57" s="222" t="s">
        <v>55</v>
      </c>
      <c r="H57" s="65">
        <v>0.005821759259259259</v>
      </c>
      <c r="I57" s="14">
        <v>53</v>
      </c>
      <c r="J57" s="52">
        <f t="shared" si="3"/>
        <v>0.005821759259259259</v>
      </c>
      <c r="K57" s="31"/>
    </row>
    <row r="58" spans="1:11" s="2" customFormat="1" ht="12.75" customHeight="1">
      <c r="A58" s="14">
        <v>2</v>
      </c>
      <c r="B58" s="222" t="s">
        <v>45</v>
      </c>
      <c r="C58" s="65">
        <f t="shared" si="1"/>
        <v>0.006701388888888889</v>
      </c>
      <c r="D58" s="12">
        <f t="shared" si="2"/>
        <v>44</v>
      </c>
      <c r="E58" s="19">
        <v>8</v>
      </c>
      <c r="F58" s="14">
        <v>56</v>
      </c>
      <c r="G58" s="222" t="s">
        <v>26</v>
      </c>
      <c r="H58" s="65">
        <v>0.005844907407407407</v>
      </c>
      <c r="I58" s="14">
        <v>52</v>
      </c>
      <c r="J58" s="52">
        <f t="shared" si="3"/>
        <v>0.005844907407407407</v>
      </c>
      <c r="K58" s="31"/>
    </row>
    <row r="59" spans="1:11" s="2" customFormat="1" ht="12.75" customHeight="1">
      <c r="A59" s="8">
        <v>3</v>
      </c>
      <c r="B59" s="44" t="s">
        <v>90</v>
      </c>
      <c r="C59" s="68">
        <f t="shared" si="1"/>
        <v>0.007129629629629631</v>
      </c>
      <c r="D59" s="74">
        <f t="shared" si="2"/>
        <v>43</v>
      </c>
      <c r="E59" s="20">
        <v>8</v>
      </c>
      <c r="F59" s="14">
        <v>57</v>
      </c>
      <c r="G59" s="222" t="s">
        <v>39</v>
      </c>
      <c r="H59" s="65">
        <v>0.005891203703703703</v>
      </c>
      <c r="I59" s="14">
        <v>51</v>
      </c>
      <c r="J59" s="52">
        <f t="shared" si="3"/>
        <v>0.005891203703703703</v>
      </c>
      <c r="K59" s="31"/>
    </row>
    <row r="60" spans="2:11" s="2" customFormat="1" ht="12.75" customHeight="1">
      <c r="B60" s="1"/>
      <c r="C60" s="24"/>
      <c r="E60" s="1"/>
      <c r="F60" s="14">
        <v>58</v>
      </c>
      <c r="G60" s="222" t="s">
        <v>59</v>
      </c>
      <c r="H60" s="65">
        <v>0.006006944444444444</v>
      </c>
      <c r="I60" s="14">
        <v>50</v>
      </c>
      <c r="J60" s="52">
        <f t="shared" si="3"/>
        <v>0.006006944444444444</v>
      </c>
      <c r="K60" s="31"/>
    </row>
    <row r="61" spans="2:11" s="2" customFormat="1" ht="12.75" customHeight="1">
      <c r="B61" s="1"/>
      <c r="C61" s="24"/>
      <c r="E61" s="1"/>
      <c r="F61" s="14">
        <v>59</v>
      </c>
      <c r="G61" s="222" t="s">
        <v>38</v>
      </c>
      <c r="H61" s="65">
        <v>0.006087962962962964</v>
      </c>
      <c r="I61" s="14">
        <v>49</v>
      </c>
      <c r="J61" s="52">
        <f t="shared" si="3"/>
        <v>0.006087962962962964</v>
      </c>
      <c r="K61" s="31"/>
    </row>
    <row r="62" spans="2:11" s="2" customFormat="1" ht="12.75" customHeight="1">
      <c r="B62" s="1"/>
      <c r="C62" s="24"/>
      <c r="E62" s="1"/>
      <c r="F62" s="14">
        <v>60</v>
      </c>
      <c r="G62" s="222" t="s">
        <v>56</v>
      </c>
      <c r="H62" s="65">
        <v>0.006122685185185185</v>
      </c>
      <c r="I62" s="14">
        <v>48</v>
      </c>
      <c r="J62" s="52">
        <f t="shared" si="3"/>
        <v>0.006122685185185185</v>
      </c>
      <c r="K62" s="31"/>
    </row>
    <row r="63" spans="6:10" ht="12.75" customHeight="1">
      <c r="F63" s="14">
        <v>61</v>
      </c>
      <c r="G63" s="222" t="s">
        <v>43</v>
      </c>
      <c r="H63" s="65">
        <v>0.006145833333333333</v>
      </c>
      <c r="I63" s="14">
        <v>47</v>
      </c>
      <c r="J63" s="52">
        <f t="shared" si="3"/>
        <v>0.006145833333333333</v>
      </c>
    </row>
    <row r="64" spans="6:10" ht="12.75" customHeight="1">
      <c r="F64" s="14">
        <v>62</v>
      </c>
      <c r="G64" s="222" t="s">
        <v>57</v>
      </c>
      <c r="H64" s="65">
        <v>0.00619212962962963</v>
      </c>
      <c r="I64" s="14">
        <v>46</v>
      </c>
      <c r="J64" s="52">
        <f t="shared" si="3"/>
        <v>0.00619212962962963</v>
      </c>
    </row>
    <row r="65" spans="6:10" ht="12.75" customHeight="1">
      <c r="F65" s="14">
        <v>63</v>
      </c>
      <c r="G65" s="222" t="s">
        <v>44</v>
      </c>
      <c r="H65" s="65">
        <v>0.006458333333333333</v>
      </c>
      <c r="I65" s="14">
        <v>45</v>
      </c>
      <c r="J65" s="52">
        <f t="shared" si="3"/>
        <v>0.006458333333333333</v>
      </c>
    </row>
    <row r="66" spans="6:10" ht="12.75" customHeight="1">
      <c r="F66" s="14">
        <v>64</v>
      </c>
      <c r="G66" s="222" t="s">
        <v>45</v>
      </c>
      <c r="H66" s="65">
        <v>0.006701388888888889</v>
      </c>
      <c r="I66" s="14">
        <v>44</v>
      </c>
      <c r="J66" s="52">
        <f t="shared" si="3"/>
        <v>0.006701388888888889</v>
      </c>
    </row>
    <row r="67" spans="6:10" ht="12.75" customHeight="1">
      <c r="F67" s="8">
        <v>65</v>
      </c>
      <c r="G67" s="44" t="s">
        <v>90</v>
      </c>
      <c r="H67" s="68">
        <v>0.007129629629629631</v>
      </c>
      <c r="I67" s="8">
        <v>43</v>
      </c>
      <c r="J67" s="53">
        <f t="shared" si="3"/>
        <v>0.007129629629629631</v>
      </c>
    </row>
    <row r="68" ht="12.75" customHeight="1"/>
    <row r="69" ht="12.75" customHeight="1"/>
    <row r="70" ht="12.75" customHeight="1"/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Aluminum Company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reessp</dc:creator>
  <cp:keywords/>
  <dc:description/>
  <cp:lastModifiedBy>Paul Rees</cp:lastModifiedBy>
  <cp:lastPrinted>2006-06-05T14:59:44Z</cp:lastPrinted>
  <dcterms:created xsi:type="dcterms:W3CDTF">2002-06-20T15:07:26Z</dcterms:created>
  <dcterms:modified xsi:type="dcterms:W3CDTF">2016-11-07T09:23:09Z</dcterms:modified>
  <cp:category/>
  <cp:version/>
  <cp:contentType/>
  <cp:contentStatus/>
</cp:coreProperties>
</file>